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 activeTab="2"/>
  </bookViews>
  <sheets>
    <sheet name="цена " sheetId="2" r:id="rId1"/>
    <sheet name="Ккал 1" sheetId="7" r:id="rId2"/>
    <sheet name="Ккал таб." sheetId="8" r:id="rId3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8" l="1"/>
  <c r="E17" i="8"/>
  <c r="F17" i="8"/>
  <c r="H17" i="8"/>
  <c r="I17" i="8"/>
  <c r="J17" i="8"/>
  <c r="L17" i="8"/>
  <c r="M17" i="8"/>
  <c r="N17" i="8"/>
  <c r="P17" i="8"/>
  <c r="Q17" i="8"/>
  <c r="R17" i="8"/>
  <c r="K306" i="7"/>
  <c r="L306" i="7"/>
  <c r="M306" i="7"/>
  <c r="O306" i="7"/>
  <c r="P306" i="7"/>
  <c r="Q306" i="7"/>
  <c r="S306" i="7"/>
  <c r="T306" i="7"/>
  <c r="U306" i="7"/>
  <c r="W306" i="7"/>
  <c r="X306" i="7"/>
  <c r="Y306" i="7"/>
  <c r="K307" i="7"/>
  <c r="L307" i="7"/>
  <c r="M307" i="7"/>
  <c r="O307" i="7"/>
  <c r="P307" i="7"/>
  <c r="Q307" i="7"/>
  <c r="S307" i="7"/>
  <c r="T307" i="7"/>
  <c r="U307" i="7"/>
  <c r="W307" i="7"/>
  <c r="X307" i="7"/>
  <c r="Y307" i="7"/>
  <c r="K308" i="7"/>
  <c r="L308" i="7"/>
  <c r="M308" i="7"/>
  <c r="O308" i="7"/>
  <c r="P308" i="7"/>
  <c r="Q308" i="7"/>
  <c r="S308" i="7"/>
  <c r="T308" i="7"/>
  <c r="U308" i="7"/>
  <c r="W308" i="7"/>
  <c r="X308" i="7"/>
  <c r="Y308" i="7"/>
  <c r="K309" i="7"/>
  <c r="L309" i="7"/>
  <c r="M309" i="7"/>
  <c r="O309" i="7"/>
  <c r="P309" i="7"/>
  <c r="Q309" i="7"/>
  <c r="S309" i="7"/>
  <c r="T309" i="7"/>
  <c r="U309" i="7"/>
  <c r="W309" i="7"/>
  <c r="X309" i="7"/>
  <c r="Y309" i="7"/>
  <c r="K310" i="7"/>
  <c r="L310" i="7"/>
  <c r="M310" i="7"/>
  <c r="O310" i="7"/>
  <c r="P310" i="7"/>
  <c r="Q310" i="7"/>
  <c r="S310" i="7"/>
  <c r="T310" i="7"/>
  <c r="U310" i="7"/>
  <c r="W310" i="7"/>
  <c r="X310" i="7"/>
  <c r="Y310" i="7"/>
  <c r="K311" i="7"/>
  <c r="L311" i="7"/>
  <c r="M311" i="7"/>
  <c r="O311" i="7"/>
  <c r="P311" i="7"/>
  <c r="Q311" i="7"/>
  <c r="S311" i="7"/>
  <c r="T311" i="7"/>
  <c r="U311" i="7"/>
  <c r="W311" i="7"/>
  <c r="X311" i="7"/>
  <c r="Y311" i="7"/>
  <c r="K312" i="7"/>
  <c r="L312" i="7"/>
  <c r="M312" i="7"/>
  <c r="O312" i="7"/>
  <c r="P312" i="7"/>
  <c r="Q312" i="7"/>
  <c r="S312" i="7"/>
  <c r="T312" i="7"/>
  <c r="U312" i="7"/>
  <c r="W312" i="7"/>
  <c r="X312" i="7"/>
  <c r="Y312" i="7"/>
  <c r="K313" i="7"/>
  <c r="L313" i="7"/>
  <c r="M313" i="7"/>
  <c r="O313" i="7"/>
  <c r="P313" i="7"/>
  <c r="Q313" i="7"/>
  <c r="S313" i="7"/>
  <c r="T313" i="7"/>
  <c r="U313" i="7"/>
  <c r="W313" i="7"/>
  <c r="X313" i="7"/>
  <c r="Y313" i="7"/>
  <c r="K314" i="7"/>
  <c r="L314" i="7"/>
  <c r="M314" i="7"/>
  <c r="O314" i="7"/>
  <c r="P314" i="7"/>
  <c r="Q314" i="7"/>
  <c r="S314" i="7"/>
  <c r="T314" i="7"/>
  <c r="U314" i="7"/>
  <c r="W314" i="7"/>
  <c r="X314" i="7"/>
  <c r="Y314" i="7"/>
  <c r="K315" i="7"/>
  <c r="L315" i="7"/>
  <c r="M315" i="7"/>
  <c r="O315" i="7"/>
  <c r="P315" i="7"/>
  <c r="Q315" i="7"/>
  <c r="S315" i="7"/>
  <c r="T315" i="7"/>
  <c r="U315" i="7"/>
  <c r="W315" i="7"/>
  <c r="X315" i="7"/>
  <c r="Y315" i="7"/>
  <c r="K316" i="7"/>
  <c r="L316" i="7"/>
  <c r="M316" i="7"/>
  <c r="O316" i="7"/>
  <c r="P316" i="7"/>
  <c r="Q316" i="7"/>
  <c r="S316" i="7"/>
  <c r="T316" i="7"/>
  <c r="U316" i="7"/>
  <c r="W316" i="7"/>
  <c r="X316" i="7"/>
  <c r="Y316" i="7"/>
  <c r="K317" i="7"/>
  <c r="L317" i="7"/>
  <c r="M317" i="7"/>
  <c r="O317" i="7"/>
  <c r="P317" i="7"/>
  <c r="Q317" i="7"/>
  <c r="S317" i="7"/>
  <c r="T317" i="7"/>
  <c r="U317" i="7"/>
  <c r="W317" i="7"/>
  <c r="X317" i="7"/>
  <c r="Y317" i="7"/>
  <c r="K318" i="7"/>
  <c r="L318" i="7"/>
  <c r="M318" i="7"/>
  <c r="O318" i="7"/>
  <c r="P318" i="7"/>
  <c r="Q318" i="7"/>
  <c r="S318" i="7"/>
  <c r="T318" i="7"/>
  <c r="U318" i="7"/>
  <c r="W318" i="7"/>
  <c r="X318" i="7"/>
  <c r="Y318" i="7"/>
  <c r="K319" i="7"/>
  <c r="L319" i="7"/>
  <c r="M319" i="7"/>
  <c r="O319" i="7"/>
  <c r="P319" i="7"/>
  <c r="Q319" i="7"/>
  <c r="S319" i="7"/>
  <c r="T319" i="7"/>
  <c r="U319" i="7"/>
  <c r="W319" i="7"/>
  <c r="X319" i="7"/>
  <c r="Y319" i="7"/>
  <c r="K162" i="7"/>
  <c r="L162" i="7"/>
  <c r="M162" i="7"/>
  <c r="O162" i="7"/>
  <c r="P162" i="7"/>
  <c r="Q162" i="7"/>
  <c r="S162" i="7"/>
  <c r="T162" i="7"/>
  <c r="U162" i="7"/>
  <c r="W162" i="7"/>
  <c r="X162" i="7"/>
  <c r="Y162" i="7"/>
  <c r="K163" i="7"/>
  <c r="L163" i="7"/>
  <c r="M163" i="7"/>
  <c r="O163" i="7"/>
  <c r="P163" i="7"/>
  <c r="Q163" i="7"/>
  <c r="S163" i="7"/>
  <c r="T163" i="7"/>
  <c r="U163" i="7"/>
  <c r="W163" i="7"/>
  <c r="X163" i="7"/>
  <c r="Y163" i="7"/>
  <c r="K164" i="7"/>
  <c r="L164" i="7"/>
  <c r="M164" i="7"/>
  <c r="O164" i="7"/>
  <c r="P164" i="7"/>
  <c r="Q164" i="7"/>
  <c r="S164" i="7"/>
  <c r="T164" i="7"/>
  <c r="U164" i="7"/>
  <c r="W164" i="7"/>
  <c r="X164" i="7"/>
  <c r="Y164" i="7"/>
  <c r="K165" i="7"/>
  <c r="L165" i="7"/>
  <c r="M165" i="7"/>
  <c r="O165" i="7"/>
  <c r="P165" i="7"/>
  <c r="Q165" i="7"/>
  <c r="S165" i="7"/>
  <c r="T165" i="7"/>
  <c r="U165" i="7"/>
  <c r="W165" i="7"/>
  <c r="X165" i="7"/>
  <c r="Y165" i="7"/>
  <c r="K166" i="7"/>
  <c r="L166" i="7"/>
  <c r="M166" i="7"/>
  <c r="O166" i="7"/>
  <c r="P166" i="7"/>
  <c r="Q166" i="7"/>
  <c r="S166" i="7"/>
  <c r="T166" i="7"/>
  <c r="U166" i="7"/>
  <c r="W166" i="7"/>
  <c r="X166" i="7"/>
  <c r="Y166" i="7"/>
  <c r="K167" i="7"/>
  <c r="L167" i="7"/>
  <c r="M167" i="7"/>
  <c r="O167" i="7"/>
  <c r="P167" i="7"/>
  <c r="Q167" i="7"/>
  <c r="S167" i="7"/>
  <c r="T167" i="7"/>
  <c r="U167" i="7"/>
  <c r="W167" i="7"/>
  <c r="X167" i="7"/>
  <c r="Y167" i="7"/>
  <c r="K168" i="7"/>
  <c r="L168" i="7"/>
  <c r="M168" i="7"/>
  <c r="O168" i="7"/>
  <c r="P168" i="7"/>
  <c r="Q168" i="7"/>
  <c r="S168" i="7"/>
  <c r="T168" i="7"/>
  <c r="U168" i="7"/>
  <c r="W168" i="7"/>
  <c r="X168" i="7"/>
  <c r="Y168" i="7"/>
  <c r="K169" i="7"/>
  <c r="L169" i="7"/>
  <c r="M169" i="7"/>
  <c r="O169" i="7"/>
  <c r="P169" i="7"/>
  <c r="Q169" i="7"/>
  <c r="S169" i="7"/>
  <c r="T169" i="7"/>
  <c r="U169" i="7"/>
  <c r="W169" i="7"/>
  <c r="X169" i="7"/>
  <c r="Y169" i="7"/>
  <c r="K170" i="7"/>
  <c r="L170" i="7"/>
  <c r="M170" i="7"/>
  <c r="O170" i="7"/>
  <c r="P170" i="7"/>
  <c r="Q170" i="7"/>
  <c r="S170" i="7"/>
  <c r="T170" i="7"/>
  <c r="U170" i="7"/>
  <c r="W170" i="7"/>
  <c r="X170" i="7"/>
  <c r="Y170" i="7"/>
  <c r="K171" i="7"/>
  <c r="L171" i="7"/>
  <c r="M171" i="7"/>
  <c r="O171" i="7"/>
  <c r="P171" i="7"/>
  <c r="Q171" i="7"/>
  <c r="S171" i="7"/>
  <c r="T171" i="7"/>
  <c r="U171" i="7"/>
  <c r="W171" i="7"/>
  <c r="X171" i="7"/>
  <c r="Y171" i="7"/>
  <c r="K172" i="7"/>
  <c r="L172" i="7"/>
  <c r="M172" i="7"/>
  <c r="O172" i="7"/>
  <c r="P172" i="7"/>
  <c r="Q172" i="7"/>
  <c r="S172" i="7"/>
  <c r="T172" i="7"/>
  <c r="U172" i="7"/>
  <c r="W172" i="7"/>
  <c r="X172" i="7"/>
  <c r="Y172" i="7"/>
  <c r="K173" i="7"/>
  <c r="L173" i="7"/>
  <c r="M173" i="7"/>
  <c r="O173" i="7"/>
  <c r="P173" i="7"/>
  <c r="Q173" i="7"/>
  <c r="S173" i="7"/>
  <c r="T173" i="7"/>
  <c r="U173" i="7"/>
  <c r="W173" i="7"/>
  <c r="X173" i="7"/>
  <c r="Y173" i="7"/>
  <c r="K174" i="7"/>
  <c r="L174" i="7"/>
  <c r="M174" i="7"/>
  <c r="O174" i="7"/>
  <c r="P174" i="7"/>
  <c r="Q174" i="7"/>
  <c r="S174" i="7"/>
  <c r="T174" i="7"/>
  <c r="U174" i="7"/>
  <c r="W174" i="7"/>
  <c r="X174" i="7"/>
  <c r="Y174" i="7"/>
  <c r="K175" i="7"/>
  <c r="L175" i="7"/>
  <c r="M175" i="7"/>
  <c r="O175" i="7"/>
  <c r="P175" i="7"/>
  <c r="Q175" i="7"/>
  <c r="S175" i="7"/>
  <c r="T175" i="7"/>
  <c r="U175" i="7"/>
  <c r="W175" i="7"/>
  <c r="X175" i="7"/>
  <c r="Y175" i="7"/>
  <c r="K176" i="7"/>
  <c r="L176" i="7"/>
  <c r="M176" i="7"/>
  <c r="O176" i="7"/>
  <c r="P176" i="7"/>
  <c r="Q176" i="7"/>
  <c r="S176" i="7"/>
  <c r="T176" i="7"/>
  <c r="U176" i="7"/>
  <c r="W176" i="7"/>
  <c r="X176" i="7"/>
  <c r="Y176" i="7"/>
  <c r="K177" i="7"/>
  <c r="L177" i="7"/>
  <c r="M177" i="7"/>
  <c r="O177" i="7"/>
  <c r="P177" i="7"/>
  <c r="Q177" i="7"/>
  <c r="S177" i="7"/>
  <c r="T177" i="7"/>
  <c r="U177" i="7"/>
  <c r="W177" i="7"/>
  <c r="X177" i="7"/>
  <c r="Y177" i="7"/>
  <c r="K178" i="7"/>
  <c r="L178" i="7"/>
  <c r="M178" i="7"/>
  <c r="O178" i="7"/>
  <c r="P178" i="7"/>
  <c r="Q178" i="7"/>
  <c r="S178" i="7"/>
  <c r="T178" i="7"/>
  <c r="U178" i="7"/>
  <c r="W178" i="7"/>
  <c r="X178" i="7"/>
  <c r="Y178" i="7"/>
  <c r="K179" i="7"/>
  <c r="L179" i="7"/>
  <c r="M179" i="7"/>
  <c r="O179" i="7"/>
  <c r="P179" i="7"/>
  <c r="Q179" i="7"/>
  <c r="S179" i="7"/>
  <c r="T179" i="7"/>
  <c r="U179" i="7"/>
  <c r="W179" i="7"/>
  <c r="X179" i="7"/>
  <c r="Y179" i="7"/>
  <c r="K180" i="7"/>
  <c r="L180" i="7"/>
  <c r="M180" i="7"/>
  <c r="O180" i="7"/>
  <c r="P180" i="7"/>
  <c r="Q180" i="7"/>
  <c r="S180" i="7"/>
  <c r="T180" i="7"/>
  <c r="U180" i="7"/>
  <c r="W180" i="7"/>
  <c r="X180" i="7"/>
  <c r="Y180" i="7"/>
  <c r="K181" i="7"/>
  <c r="L181" i="7"/>
  <c r="M181" i="7"/>
  <c r="O181" i="7"/>
  <c r="P181" i="7"/>
  <c r="Q181" i="7"/>
  <c r="S181" i="7"/>
  <c r="T181" i="7"/>
  <c r="U181" i="7"/>
  <c r="W181" i="7"/>
  <c r="X181" i="7"/>
  <c r="Y181" i="7"/>
  <c r="K182" i="7"/>
  <c r="L182" i="7"/>
  <c r="M182" i="7"/>
  <c r="O182" i="7"/>
  <c r="P182" i="7"/>
  <c r="Q182" i="7"/>
  <c r="S182" i="7"/>
  <c r="T182" i="7"/>
  <c r="U182" i="7"/>
  <c r="W182" i="7"/>
  <c r="X182" i="7"/>
  <c r="Y182" i="7"/>
  <c r="K183" i="7"/>
  <c r="L183" i="7"/>
  <c r="M183" i="7"/>
  <c r="O183" i="7"/>
  <c r="P183" i="7"/>
  <c r="Q183" i="7"/>
  <c r="S183" i="7"/>
  <c r="T183" i="7"/>
  <c r="U183" i="7"/>
  <c r="W183" i="7"/>
  <c r="X183" i="7"/>
  <c r="Y183" i="7"/>
  <c r="K184" i="7"/>
  <c r="D10" i="8" s="1"/>
  <c r="L184" i="7"/>
  <c r="E10" i="8" s="1"/>
  <c r="M184" i="7"/>
  <c r="F10" i="8" s="1"/>
  <c r="O184" i="7"/>
  <c r="H10" i="8" s="1"/>
  <c r="P184" i="7"/>
  <c r="I10" i="8" s="1"/>
  <c r="Q184" i="7"/>
  <c r="J10" i="8" s="1"/>
  <c r="S184" i="7"/>
  <c r="L10" i="8" s="1"/>
  <c r="T184" i="7"/>
  <c r="M10" i="8" s="1"/>
  <c r="U184" i="7"/>
  <c r="N10" i="8" s="1"/>
  <c r="W184" i="7"/>
  <c r="P10" i="8" s="1"/>
  <c r="X184" i="7"/>
  <c r="Q10" i="8" s="1"/>
  <c r="Y184" i="7"/>
  <c r="R10" i="8" s="1"/>
  <c r="K186" i="7"/>
  <c r="L186" i="7"/>
  <c r="M186" i="7"/>
  <c r="O186" i="7"/>
  <c r="P186" i="7"/>
  <c r="Q186" i="7"/>
  <c r="S186" i="7"/>
  <c r="T186" i="7"/>
  <c r="U186" i="7"/>
  <c r="W186" i="7"/>
  <c r="X186" i="7"/>
  <c r="Y186" i="7"/>
  <c r="K187" i="7"/>
  <c r="L187" i="7"/>
  <c r="M187" i="7"/>
  <c r="O187" i="7"/>
  <c r="P187" i="7"/>
  <c r="Q187" i="7"/>
  <c r="S187" i="7"/>
  <c r="T187" i="7"/>
  <c r="U187" i="7"/>
  <c r="W187" i="7"/>
  <c r="X187" i="7"/>
  <c r="Y187" i="7"/>
  <c r="K188" i="7"/>
  <c r="L188" i="7"/>
  <c r="M188" i="7"/>
  <c r="O188" i="7"/>
  <c r="P188" i="7"/>
  <c r="Q188" i="7"/>
  <c r="S188" i="7"/>
  <c r="T188" i="7"/>
  <c r="U188" i="7"/>
  <c r="W188" i="7"/>
  <c r="X188" i="7"/>
  <c r="Y188" i="7"/>
  <c r="K189" i="7"/>
  <c r="L189" i="7"/>
  <c r="M189" i="7"/>
  <c r="O189" i="7"/>
  <c r="P189" i="7"/>
  <c r="Q189" i="7"/>
  <c r="S189" i="7"/>
  <c r="T189" i="7"/>
  <c r="U189" i="7"/>
  <c r="W189" i="7"/>
  <c r="X189" i="7"/>
  <c r="Y189" i="7"/>
  <c r="K190" i="7"/>
  <c r="L190" i="7"/>
  <c r="M190" i="7"/>
  <c r="O190" i="7"/>
  <c r="P190" i="7"/>
  <c r="Q190" i="7"/>
  <c r="S190" i="7"/>
  <c r="T190" i="7"/>
  <c r="U190" i="7"/>
  <c r="W190" i="7"/>
  <c r="X190" i="7"/>
  <c r="Y190" i="7"/>
  <c r="K191" i="7"/>
  <c r="L191" i="7"/>
  <c r="M191" i="7"/>
  <c r="O191" i="7"/>
  <c r="P191" i="7"/>
  <c r="Q191" i="7"/>
  <c r="S191" i="7"/>
  <c r="T191" i="7"/>
  <c r="U191" i="7"/>
  <c r="W191" i="7"/>
  <c r="X191" i="7"/>
  <c r="Y191" i="7"/>
  <c r="P289" i="2"/>
  <c r="S289" i="2" s="1"/>
  <c r="V289" i="2" s="1"/>
  <c r="O289" i="2"/>
  <c r="R289" i="2" s="1"/>
  <c r="U289" i="2" s="1"/>
  <c r="N289" i="2"/>
  <c r="Q289" i="2" s="1"/>
  <c r="T289" i="2" s="1"/>
  <c r="P288" i="2"/>
  <c r="S288" i="2" s="1"/>
  <c r="V288" i="2" s="1"/>
  <c r="O288" i="2"/>
  <c r="R288" i="2" s="1"/>
  <c r="U288" i="2" s="1"/>
  <c r="N288" i="2"/>
  <c r="Q288" i="2" s="1"/>
  <c r="T288" i="2" s="1"/>
  <c r="P287" i="2"/>
  <c r="O287" i="2"/>
  <c r="N287" i="2"/>
  <c r="P286" i="2"/>
  <c r="O286" i="2"/>
  <c r="N286" i="2"/>
  <c r="P285" i="2"/>
  <c r="O285" i="2"/>
  <c r="N285" i="2"/>
  <c r="P284" i="2"/>
  <c r="O284" i="2"/>
  <c r="N284" i="2"/>
  <c r="P283" i="2"/>
  <c r="O283" i="2"/>
  <c r="N283" i="2"/>
  <c r="P282" i="2"/>
  <c r="O282" i="2"/>
  <c r="N282" i="2"/>
  <c r="P281" i="2"/>
  <c r="O281" i="2"/>
  <c r="N281" i="2"/>
  <c r="P280" i="2"/>
  <c r="O280" i="2"/>
  <c r="N280" i="2"/>
  <c r="P279" i="2"/>
  <c r="O279" i="2"/>
  <c r="N279" i="2"/>
  <c r="P278" i="2"/>
  <c r="O278" i="2"/>
  <c r="N278" i="2"/>
  <c r="P277" i="2"/>
  <c r="O277" i="2"/>
  <c r="N277" i="2"/>
  <c r="P276" i="2"/>
  <c r="O276" i="2"/>
  <c r="N276" i="2"/>
  <c r="N204" i="2"/>
  <c r="O204" i="2"/>
  <c r="P204" i="2"/>
  <c r="N205" i="2"/>
  <c r="O205" i="2"/>
  <c r="P205" i="2"/>
  <c r="N206" i="2"/>
  <c r="O206" i="2"/>
  <c r="P206" i="2"/>
  <c r="N207" i="2"/>
  <c r="O207" i="2"/>
  <c r="P207" i="2"/>
  <c r="N208" i="2"/>
  <c r="O208" i="2"/>
  <c r="P208" i="2"/>
  <c r="N209" i="2"/>
  <c r="O209" i="2"/>
  <c r="P209" i="2"/>
  <c r="N210" i="2"/>
  <c r="O210" i="2"/>
  <c r="P210" i="2"/>
  <c r="N211" i="2"/>
  <c r="O211" i="2"/>
  <c r="P211" i="2"/>
  <c r="N212" i="2"/>
  <c r="O212" i="2"/>
  <c r="P212" i="2"/>
  <c r="N213" i="2"/>
  <c r="O213" i="2"/>
  <c r="P213" i="2"/>
  <c r="N214" i="2"/>
  <c r="O214" i="2"/>
  <c r="P214" i="2"/>
  <c r="N215" i="2"/>
  <c r="O215" i="2"/>
  <c r="P215" i="2"/>
  <c r="N216" i="2"/>
  <c r="O216" i="2"/>
  <c r="P216" i="2"/>
  <c r="N217" i="2"/>
  <c r="O217" i="2"/>
  <c r="P217" i="2"/>
  <c r="N218" i="2"/>
  <c r="O218" i="2"/>
  <c r="P218" i="2"/>
  <c r="N219" i="2"/>
  <c r="O219" i="2"/>
  <c r="P219" i="2"/>
  <c r="N220" i="2"/>
  <c r="O220" i="2"/>
  <c r="P220" i="2"/>
  <c r="N221" i="2"/>
  <c r="O221" i="2"/>
  <c r="P221" i="2"/>
  <c r="N222" i="2"/>
  <c r="Q222" i="2" s="1"/>
  <c r="T222" i="2" s="1"/>
  <c r="O222" i="2"/>
  <c r="P222" i="2"/>
  <c r="S222" i="2" s="1"/>
  <c r="V222" i="2" s="1"/>
  <c r="R222" i="2"/>
  <c r="U222" i="2" s="1"/>
  <c r="N226" i="2"/>
  <c r="O226" i="2"/>
  <c r="P226" i="2"/>
  <c r="N227" i="2"/>
  <c r="O227" i="2"/>
  <c r="P227" i="2"/>
  <c r="N228" i="2"/>
  <c r="O228" i="2"/>
  <c r="P228" i="2"/>
  <c r="N229" i="2"/>
  <c r="O229" i="2"/>
  <c r="P229" i="2"/>
  <c r="P162" i="2"/>
  <c r="S162" i="2" s="1"/>
  <c r="V162" i="2" s="1"/>
  <c r="O162" i="2"/>
  <c r="R162" i="2" s="1"/>
  <c r="U162" i="2" s="1"/>
  <c r="N162" i="2"/>
  <c r="Q162" i="2" s="1"/>
  <c r="T162" i="2" s="1"/>
  <c r="P161" i="2"/>
  <c r="O161" i="2"/>
  <c r="N161" i="2"/>
  <c r="P160" i="2"/>
  <c r="O160" i="2"/>
  <c r="N160" i="2"/>
  <c r="P159" i="2"/>
  <c r="O159" i="2"/>
  <c r="N159" i="2"/>
  <c r="Q159" i="2" s="1"/>
  <c r="T159" i="2" s="1"/>
  <c r="P158" i="2"/>
  <c r="S158" i="2" s="1"/>
  <c r="V158" i="2" s="1"/>
  <c r="O158" i="2"/>
  <c r="R158" i="2" s="1"/>
  <c r="U158" i="2" s="1"/>
  <c r="N158" i="2"/>
  <c r="Q158" i="2" s="1"/>
  <c r="T158" i="2" s="1"/>
  <c r="P157" i="2"/>
  <c r="O157" i="2"/>
  <c r="N157" i="2"/>
  <c r="P156" i="2"/>
  <c r="O156" i="2"/>
  <c r="N156" i="2"/>
  <c r="P155" i="2"/>
  <c r="O155" i="2"/>
  <c r="N155" i="2"/>
  <c r="Q155" i="2" s="1"/>
  <c r="T155" i="2" s="1"/>
  <c r="P154" i="2"/>
  <c r="O154" i="2"/>
  <c r="N154" i="2"/>
  <c r="P153" i="2"/>
  <c r="O153" i="2"/>
  <c r="N153" i="2"/>
  <c r="P152" i="2"/>
  <c r="O152" i="2"/>
  <c r="N152" i="2"/>
  <c r="P151" i="2"/>
  <c r="O151" i="2"/>
  <c r="N151" i="2"/>
  <c r="P150" i="2"/>
  <c r="O150" i="2"/>
  <c r="N150" i="2"/>
  <c r="P149" i="2"/>
  <c r="O149" i="2"/>
  <c r="N149" i="2"/>
  <c r="P148" i="2"/>
  <c r="O148" i="2"/>
  <c r="N148" i="2"/>
  <c r="P125" i="2"/>
  <c r="S125" i="2" s="1"/>
  <c r="V125" i="2" s="1"/>
  <c r="O125" i="2"/>
  <c r="R125" i="2" s="1"/>
  <c r="U125" i="2" s="1"/>
  <c r="N125" i="2"/>
  <c r="Q125" i="2" s="1"/>
  <c r="T125" i="2" s="1"/>
  <c r="P124" i="2"/>
  <c r="S124" i="2" s="1"/>
  <c r="V124" i="2" s="1"/>
  <c r="O124" i="2"/>
  <c r="R124" i="2" s="1"/>
  <c r="U124" i="2" s="1"/>
  <c r="N124" i="2"/>
  <c r="Q124" i="2" s="1"/>
  <c r="T124" i="2" s="1"/>
  <c r="P123" i="2"/>
  <c r="O123" i="2"/>
  <c r="N123" i="2"/>
  <c r="P122" i="2"/>
  <c r="O122" i="2"/>
  <c r="N122" i="2"/>
  <c r="P121" i="2"/>
  <c r="O121" i="2"/>
  <c r="N121" i="2"/>
  <c r="P120" i="2"/>
  <c r="O120" i="2"/>
  <c r="N120" i="2"/>
  <c r="P119" i="2"/>
  <c r="O119" i="2"/>
  <c r="N119" i="2"/>
  <c r="P118" i="2"/>
  <c r="O118" i="2"/>
  <c r="N118" i="2"/>
  <c r="P117" i="2"/>
  <c r="O117" i="2"/>
  <c r="N117" i="2"/>
  <c r="P116" i="2"/>
  <c r="O116" i="2"/>
  <c r="N116" i="2"/>
  <c r="P115" i="2"/>
  <c r="O115" i="2"/>
  <c r="N115" i="2"/>
  <c r="P114" i="2"/>
  <c r="O114" i="2"/>
  <c r="N114" i="2"/>
  <c r="P113" i="2"/>
  <c r="O113" i="2"/>
  <c r="N113" i="2"/>
  <c r="P112" i="2"/>
  <c r="O112" i="2"/>
  <c r="R112" i="2" s="1"/>
  <c r="N112" i="2"/>
  <c r="Q276" i="2" l="1"/>
  <c r="S276" i="2"/>
  <c r="S155" i="2"/>
  <c r="V155" i="2" s="1"/>
  <c r="S159" i="2"/>
  <c r="V159" i="2" s="1"/>
  <c r="R122" i="2"/>
  <c r="U122" i="2" s="1"/>
  <c r="R148" i="2"/>
  <c r="U148" i="2" s="1"/>
  <c r="Q286" i="2"/>
  <c r="T286" i="2" s="1"/>
  <c r="Q115" i="2"/>
  <c r="T115" i="2" s="1"/>
  <c r="S226" i="2"/>
  <c r="V226" i="2" s="1"/>
  <c r="S286" i="2"/>
  <c r="V286" i="2" s="1"/>
  <c r="S115" i="2"/>
  <c r="V115" i="2" s="1"/>
  <c r="Q226" i="2"/>
  <c r="T226" i="2" s="1"/>
  <c r="R283" i="2"/>
  <c r="U283" i="2" s="1"/>
  <c r="R276" i="2"/>
  <c r="U276" i="2" s="1"/>
  <c r="Q283" i="2"/>
  <c r="T283" i="2" s="1"/>
  <c r="S283" i="2"/>
  <c r="V283" i="2" s="1"/>
  <c r="R286" i="2"/>
  <c r="U286" i="2" s="1"/>
  <c r="T276" i="2"/>
  <c r="V276" i="2"/>
  <c r="S213" i="2"/>
  <c r="V213" i="2" s="1"/>
  <c r="Q213" i="2"/>
  <c r="T213" i="2" s="1"/>
  <c r="R213" i="2"/>
  <c r="U213" i="2" s="1"/>
  <c r="R210" i="2"/>
  <c r="U210" i="2" s="1"/>
  <c r="S210" i="2"/>
  <c r="V210" i="2" s="1"/>
  <c r="Q210" i="2"/>
  <c r="T210" i="2" s="1"/>
  <c r="R204" i="2"/>
  <c r="S204" i="2"/>
  <c r="V204" i="2" s="1"/>
  <c r="Q204" i="2"/>
  <c r="U204" i="2"/>
  <c r="T204" i="2"/>
  <c r="S112" i="2"/>
  <c r="V112" i="2" s="1"/>
  <c r="Q148" i="2"/>
  <c r="Q163" i="2" s="1"/>
  <c r="S148" i="2"/>
  <c r="S163" i="2" s="1"/>
  <c r="R155" i="2"/>
  <c r="U155" i="2" s="1"/>
  <c r="R159" i="2"/>
  <c r="U159" i="2" s="1"/>
  <c r="R226" i="2"/>
  <c r="U226" i="2" s="1"/>
  <c r="Q112" i="2"/>
  <c r="T112" i="2" s="1"/>
  <c r="Q122" i="2"/>
  <c r="T122" i="2" s="1"/>
  <c r="S122" i="2"/>
  <c r="V122" i="2" s="1"/>
  <c r="R115" i="2"/>
  <c r="U115" i="2" s="1"/>
  <c r="U112" i="2"/>
  <c r="Y244" i="7"/>
  <c r="V126" i="2" l="1"/>
  <c r="U290" i="2"/>
  <c r="Q223" i="2"/>
  <c r="V290" i="2"/>
  <c r="U223" i="2"/>
  <c r="S290" i="2"/>
  <c r="T290" i="2"/>
  <c r="V223" i="2"/>
  <c r="T148" i="2"/>
  <c r="T163" i="2" s="1"/>
  <c r="T126" i="2"/>
  <c r="S223" i="2"/>
  <c r="R290" i="2"/>
  <c r="Q290" i="2"/>
  <c r="R163" i="2"/>
  <c r="S126" i="2"/>
  <c r="T223" i="2"/>
  <c r="R223" i="2"/>
  <c r="U126" i="2"/>
  <c r="V148" i="2"/>
  <c r="V163" i="2" s="1"/>
  <c r="U163" i="2"/>
  <c r="Q126" i="2"/>
  <c r="R126" i="2"/>
  <c r="Y410" i="7" l="1"/>
  <c r="X410" i="7"/>
  <c r="W410" i="7"/>
  <c r="U410" i="7"/>
  <c r="T410" i="7"/>
  <c r="S410" i="7"/>
  <c r="Q410" i="7"/>
  <c r="P410" i="7"/>
  <c r="O410" i="7"/>
  <c r="M410" i="7"/>
  <c r="L410" i="7"/>
  <c r="K410" i="7"/>
  <c r="Y409" i="7"/>
  <c r="X409" i="7"/>
  <c r="W409" i="7"/>
  <c r="U409" i="7"/>
  <c r="T409" i="7"/>
  <c r="S409" i="7"/>
  <c r="Q409" i="7"/>
  <c r="P409" i="7"/>
  <c r="O409" i="7"/>
  <c r="M409" i="7"/>
  <c r="L409" i="7"/>
  <c r="K409" i="7"/>
  <c r="Y408" i="7"/>
  <c r="X408" i="7"/>
  <c r="W408" i="7"/>
  <c r="U408" i="7"/>
  <c r="T408" i="7"/>
  <c r="S408" i="7"/>
  <c r="Q408" i="7"/>
  <c r="P408" i="7"/>
  <c r="O408" i="7"/>
  <c r="M408" i="7"/>
  <c r="L408" i="7"/>
  <c r="K408" i="7"/>
  <c r="Y407" i="7"/>
  <c r="X407" i="7"/>
  <c r="W407" i="7"/>
  <c r="U407" i="7"/>
  <c r="T407" i="7"/>
  <c r="S407" i="7"/>
  <c r="Q407" i="7"/>
  <c r="P407" i="7"/>
  <c r="O407" i="7"/>
  <c r="M407" i="7"/>
  <c r="L407" i="7"/>
  <c r="K407" i="7"/>
  <c r="Y406" i="7"/>
  <c r="X406" i="7"/>
  <c r="W406" i="7"/>
  <c r="U406" i="7"/>
  <c r="T406" i="7"/>
  <c r="S406" i="7"/>
  <c r="Q406" i="7"/>
  <c r="P406" i="7"/>
  <c r="O406" i="7"/>
  <c r="M406" i="7"/>
  <c r="L406" i="7"/>
  <c r="K406" i="7"/>
  <c r="Y405" i="7"/>
  <c r="X405" i="7"/>
  <c r="W405" i="7"/>
  <c r="U405" i="7"/>
  <c r="T405" i="7"/>
  <c r="S405" i="7"/>
  <c r="Q405" i="7"/>
  <c r="P405" i="7"/>
  <c r="O405" i="7"/>
  <c r="M405" i="7"/>
  <c r="L405" i="7"/>
  <c r="K405" i="7"/>
  <c r="P341" i="2"/>
  <c r="O341" i="2"/>
  <c r="N341" i="2"/>
  <c r="P340" i="2"/>
  <c r="O340" i="2"/>
  <c r="N340" i="2"/>
  <c r="P339" i="2"/>
  <c r="O339" i="2"/>
  <c r="N339" i="2"/>
  <c r="P338" i="2"/>
  <c r="O338" i="2"/>
  <c r="N338" i="2"/>
  <c r="P337" i="2"/>
  <c r="O337" i="2"/>
  <c r="N337" i="2"/>
  <c r="P336" i="2"/>
  <c r="O336" i="2"/>
  <c r="N336" i="2"/>
  <c r="P335" i="2"/>
  <c r="O335" i="2"/>
  <c r="N335" i="2"/>
  <c r="P334" i="2"/>
  <c r="O334" i="2"/>
  <c r="N334" i="2"/>
  <c r="P378" i="2"/>
  <c r="O378" i="2"/>
  <c r="N378" i="2"/>
  <c r="P377" i="2"/>
  <c r="O377" i="2"/>
  <c r="N377" i="2"/>
  <c r="P376" i="2"/>
  <c r="O376" i="2"/>
  <c r="N376" i="2"/>
  <c r="P375" i="2"/>
  <c r="O375" i="2"/>
  <c r="N375" i="2"/>
  <c r="P374" i="2"/>
  <c r="O374" i="2"/>
  <c r="N374" i="2"/>
  <c r="P373" i="2"/>
  <c r="O373" i="2"/>
  <c r="N373" i="2"/>
  <c r="P372" i="2"/>
  <c r="O372" i="2"/>
  <c r="N372" i="2"/>
  <c r="Q334" i="2" l="1"/>
  <c r="T334" i="2" s="1"/>
  <c r="S334" i="2"/>
  <c r="V334" i="2" s="1"/>
  <c r="Q372" i="2"/>
  <c r="S372" i="2"/>
  <c r="V372" i="2" s="1"/>
  <c r="R334" i="2"/>
  <c r="U334" i="2" s="1"/>
  <c r="R372" i="2"/>
  <c r="U372" i="2" s="1"/>
  <c r="Y382" i="7"/>
  <c r="X382" i="7"/>
  <c r="W382" i="7"/>
  <c r="U382" i="7"/>
  <c r="T382" i="7"/>
  <c r="S382" i="7"/>
  <c r="Q382" i="7"/>
  <c r="P382" i="7"/>
  <c r="O382" i="7"/>
  <c r="M382" i="7"/>
  <c r="L382" i="7"/>
  <c r="K382" i="7"/>
  <c r="Y381" i="7"/>
  <c r="X381" i="7"/>
  <c r="W381" i="7"/>
  <c r="U381" i="7"/>
  <c r="T381" i="7"/>
  <c r="S381" i="7"/>
  <c r="Q381" i="7"/>
  <c r="P381" i="7"/>
  <c r="O381" i="7"/>
  <c r="M381" i="7"/>
  <c r="L381" i="7"/>
  <c r="K381" i="7"/>
  <c r="Y380" i="7"/>
  <c r="X380" i="7"/>
  <c r="W380" i="7"/>
  <c r="U380" i="7"/>
  <c r="T380" i="7"/>
  <c r="S380" i="7"/>
  <c r="Q380" i="7"/>
  <c r="P380" i="7"/>
  <c r="O380" i="7"/>
  <c r="M380" i="7"/>
  <c r="L380" i="7"/>
  <c r="K380" i="7"/>
  <c r="Y379" i="7"/>
  <c r="X379" i="7"/>
  <c r="W379" i="7"/>
  <c r="U379" i="7"/>
  <c r="T379" i="7"/>
  <c r="S379" i="7"/>
  <c r="Q379" i="7"/>
  <c r="P379" i="7"/>
  <c r="O379" i="7"/>
  <c r="M379" i="7"/>
  <c r="L379" i="7"/>
  <c r="K379" i="7"/>
  <c r="Y378" i="7"/>
  <c r="X378" i="7"/>
  <c r="W378" i="7"/>
  <c r="U378" i="7"/>
  <c r="T378" i="7"/>
  <c r="S378" i="7"/>
  <c r="Q378" i="7"/>
  <c r="P378" i="7"/>
  <c r="O378" i="7"/>
  <c r="M378" i="7"/>
  <c r="L378" i="7"/>
  <c r="K378" i="7"/>
  <c r="Y377" i="7"/>
  <c r="X377" i="7"/>
  <c r="W377" i="7"/>
  <c r="U377" i="7"/>
  <c r="T377" i="7"/>
  <c r="S377" i="7"/>
  <c r="Q377" i="7"/>
  <c r="P377" i="7"/>
  <c r="O377" i="7"/>
  <c r="M377" i="7"/>
  <c r="L377" i="7"/>
  <c r="K377" i="7"/>
  <c r="Y376" i="7"/>
  <c r="X376" i="7"/>
  <c r="W376" i="7"/>
  <c r="U376" i="7"/>
  <c r="T376" i="7"/>
  <c r="S376" i="7"/>
  <c r="Q376" i="7"/>
  <c r="P376" i="7"/>
  <c r="O376" i="7"/>
  <c r="M376" i="7"/>
  <c r="L376" i="7"/>
  <c r="K376" i="7"/>
  <c r="Y375" i="7"/>
  <c r="X375" i="7"/>
  <c r="W375" i="7"/>
  <c r="U375" i="7"/>
  <c r="T375" i="7"/>
  <c r="S375" i="7"/>
  <c r="Q375" i="7"/>
  <c r="P375" i="7"/>
  <c r="O375" i="7"/>
  <c r="M375" i="7"/>
  <c r="L375" i="7"/>
  <c r="K375" i="7"/>
  <c r="Y374" i="7"/>
  <c r="X374" i="7"/>
  <c r="W374" i="7"/>
  <c r="U374" i="7"/>
  <c r="T374" i="7"/>
  <c r="S374" i="7"/>
  <c r="Q374" i="7"/>
  <c r="P374" i="7"/>
  <c r="O374" i="7"/>
  <c r="M374" i="7"/>
  <c r="L374" i="7"/>
  <c r="K374" i="7"/>
  <c r="Y373" i="7"/>
  <c r="X373" i="7"/>
  <c r="W373" i="7"/>
  <c r="U373" i="7"/>
  <c r="T373" i="7"/>
  <c r="S373" i="7"/>
  <c r="Q373" i="7"/>
  <c r="P373" i="7"/>
  <c r="O373" i="7"/>
  <c r="M373" i="7"/>
  <c r="L373" i="7"/>
  <c r="K373" i="7"/>
  <c r="Y372" i="7"/>
  <c r="X372" i="7"/>
  <c r="W372" i="7"/>
  <c r="U372" i="7"/>
  <c r="T372" i="7"/>
  <c r="S372" i="7"/>
  <c r="Q372" i="7"/>
  <c r="P372" i="7"/>
  <c r="O372" i="7"/>
  <c r="M372" i="7"/>
  <c r="L372" i="7"/>
  <c r="K372" i="7"/>
  <c r="Y371" i="7"/>
  <c r="X371" i="7"/>
  <c r="W371" i="7"/>
  <c r="U371" i="7"/>
  <c r="T371" i="7"/>
  <c r="S371" i="7"/>
  <c r="Q371" i="7"/>
  <c r="P371" i="7"/>
  <c r="O371" i="7"/>
  <c r="M371" i="7"/>
  <c r="L371" i="7"/>
  <c r="K371" i="7"/>
  <c r="Y370" i="7"/>
  <c r="X370" i="7"/>
  <c r="W370" i="7"/>
  <c r="U370" i="7"/>
  <c r="T370" i="7"/>
  <c r="S370" i="7"/>
  <c r="Q370" i="7"/>
  <c r="P370" i="7"/>
  <c r="O370" i="7"/>
  <c r="M370" i="7"/>
  <c r="L370" i="7"/>
  <c r="K370" i="7"/>
  <c r="Y369" i="7"/>
  <c r="X369" i="7"/>
  <c r="W369" i="7"/>
  <c r="U369" i="7"/>
  <c r="T369" i="7"/>
  <c r="S369" i="7"/>
  <c r="Q369" i="7"/>
  <c r="P369" i="7"/>
  <c r="O369" i="7"/>
  <c r="M369" i="7"/>
  <c r="L369" i="7"/>
  <c r="K369" i="7"/>
  <c r="Y368" i="7"/>
  <c r="X368" i="7"/>
  <c r="W368" i="7"/>
  <c r="U368" i="7"/>
  <c r="T368" i="7"/>
  <c r="S368" i="7"/>
  <c r="Q368" i="7"/>
  <c r="P368" i="7"/>
  <c r="O368" i="7"/>
  <c r="M368" i="7"/>
  <c r="L368" i="7"/>
  <c r="K368" i="7"/>
  <c r="X367" i="7"/>
  <c r="W367" i="7"/>
  <c r="U367" i="7"/>
  <c r="T367" i="7"/>
  <c r="S367" i="7"/>
  <c r="Q367" i="7"/>
  <c r="P367" i="7"/>
  <c r="O367" i="7"/>
  <c r="M367" i="7"/>
  <c r="L367" i="7"/>
  <c r="K367" i="7"/>
  <c r="Y395" i="7"/>
  <c r="X395" i="7"/>
  <c r="W395" i="7"/>
  <c r="U395" i="7"/>
  <c r="T395" i="7"/>
  <c r="S395" i="7"/>
  <c r="Q395" i="7"/>
  <c r="P395" i="7"/>
  <c r="O395" i="7"/>
  <c r="M395" i="7"/>
  <c r="L395" i="7"/>
  <c r="K395" i="7"/>
  <c r="Y394" i="7"/>
  <c r="X394" i="7"/>
  <c r="W394" i="7"/>
  <c r="U394" i="7"/>
  <c r="T394" i="7"/>
  <c r="S394" i="7"/>
  <c r="Q394" i="7"/>
  <c r="P394" i="7"/>
  <c r="O394" i="7"/>
  <c r="M394" i="7"/>
  <c r="L394" i="7"/>
  <c r="K394" i="7"/>
  <c r="Y393" i="7"/>
  <c r="X393" i="7"/>
  <c r="W393" i="7"/>
  <c r="U393" i="7"/>
  <c r="T393" i="7"/>
  <c r="S393" i="7"/>
  <c r="Q393" i="7"/>
  <c r="P393" i="7"/>
  <c r="O393" i="7"/>
  <c r="M393" i="7"/>
  <c r="L393" i="7"/>
  <c r="K393" i="7"/>
  <c r="Y392" i="7"/>
  <c r="X392" i="7"/>
  <c r="W392" i="7"/>
  <c r="U392" i="7"/>
  <c r="T392" i="7"/>
  <c r="S392" i="7"/>
  <c r="Q392" i="7"/>
  <c r="P392" i="7"/>
  <c r="O392" i="7"/>
  <c r="M392" i="7"/>
  <c r="L392" i="7"/>
  <c r="K392" i="7"/>
  <c r="Y391" i="7"/>
  <c r="X391" i="7"/>
  <c r="W391" i="7"/>
  <c r="U391" i="7"/>
  <c r="T391" i="7"/>
  <c r="S391" i="7"/>
  <c r="Q391" i="7"/>
  <c r="P391" i="7"/>
  <c r="O391" i="7"/>
  <c r="M391" i="7"/>
  <c r="L391" i="7"/>
  <c r="K391" i="7"/>
  <c r="Y390" i="7"/>
  <c r="X390" i="7"/>
  <c r="W390" i="7"/>
  <c r="U390" i="7"/>
  <c r="T390" i="7"/>
  <c r="S390" i="7"/>
  <c r="Q390" i="7"/>
  <c r="P390" i="7"/>
  <c r="O390" i="7"/>
  <c r="M390" i="7"/>
  <c r="L390" i="7"/>
  <c r="K390" i="7"/>
  <c r="Y389" i="7"/>
  <c r="X389" i="7"/>
  <c r="W389" i="7"/>
  <c r="U389" i="7"/>
  <c r="T389" i="7"/>
  <c r="S389" i="7"/>
  <c r="Q389" i="7"/>
  <c r="P389" i="7"/>
  <c r="O389" i="7"/>
  <c r="M389" i="7"/>
  <c r="L389" i="7"/>
  <c r="K389" i="7"/>
  <c r="Y388" i="7"/>
  <c r="X388" i="7"/>
  <c r="W388" i="7"/>
  <c r="U388" i="7"/>
  <c r="T388" i="7"/>
  <c r="S388" i="7"/>
  <c r="Q388" i="7"/>
  <c r="P388" i="7"/>
  <c r="O388" i="7"/>
  <c r="M388" i="7"/>
  <c r="L388" i="7"/>
  <c r="K388" i="7"/>
  <c r="Y387" i="7"/>
  <c r="X387" i="7"/>
  <c r="W387" i="7"/>
  <c r="U387" i="7"/>
  <c r="T387" i="7"/>
  <c r="S387" i="7"/>
  <c r="Q387" i="7"/>
  <c r="P387" i="7"/>
  <c r="O387" i="7"/>
  <c r="M387" i="7"/>
  <c r="L387" i="7"/>
  <c r="K387" i="7"/>
  <c r="Y386" i="7"/>
  <c r="X386" i="7"/>
  <c r="W386" i="7"/>
  <c r="U386" i="7"/>
  <c r="T386" i="7"/>
  <c r="S386" i="7"/>
  <c r="Q386" i="7"/>
  <c r="P386" i="7"/>
  <c r="O386" i="7"/>
  <c r="M386" i="7"/>
  <c r="L386" i="7"/>
  <c r="K386" i="7"/>
  <c r="Y385" i="7"/>
  <c r="X385" i="7"/>
  <c r="W385" i="7"/>
  <c r="U385" i="7"/>
  <c r="T385" i="7"/>
  <c r="S385" i="7"/>
  <c r="Q385" i="7"/>
  <c r="P385" i="7"/>
  <c r="O385" i="7"/>
  <c r="M385" i="7"/>
  <c r="L385" i="7"/>
  <c r="K385" i="7"/>
  <c r="Y419" i="7"/>
  <c r="X419" i="7"/>
  <c r="W419" i="7"/>
  <c r="U419" i="7"/>
  <c r="T419" i="7"/>
  <c r="S419" i="7"/>
  <c r="Q419" i="7"/>
  <c r="P419" i="7"/>
  <c r="O419" i="7"/>
  <c r="M419" i="7"/>
  <c r="L419" i="7"/>
  <c r="K419" i="7"/>
  <c r="Y418" i="7"/>
  <c r="X418" i="7"/>
  <c r="W418" i="7"/>
  <c r="U418" i="7"/>
  <c r="T418" i="7"/>
  <c r="S418" i="7"/>
  <c r="Q418" i="7"/>
  <c r="P418" i="7"/>
  <c r="O418" i="7"/>
  <c r="M418" i="7"/>
  <c r="L418" i="7"/>
  <c r="K418" i="7"/>
  <c r="Y417" i="7"/>
  <c r="X417" i="7"/>
  <c r="W417" i="7"/>
  <c r="U417" i="7"/>
  <c r="T417" i="7"/>
  <c r="S417" i="7"/>
  <c r="Q417" i="7"/>
  <c r="P417" i="7"/>
  <c r="O417" i="7"/>
  <c r="M417" i="7"/>
  <c r="L417" i="7"/>
  <c r="K417" i="7"/>
  <c r="Y261" i="7"/>
  <c r="X261" i="7"/>
  <c r="W261" i="7"/>
  <c r="U261" i="7"/>
  <c r="T261" i="7"/>
  <c r="S261" i="7"/>
  <c r="Q261" i="7"/>
  <c r="P261" i="7"/>
  <c r="O261" i="7"/>
  <c r="M261" i="7"/>
  <c r="L261" i="7"/>
  <c r="K261" i="7"/>
  <c r="Y260" i="7"/>
  <c r="X260" i="7"/>
  <c r="W260" i="7"/>
  <c r="U260" i="7"/>
  <c r="T260" i="7"/>
  <c r="S260" i="7"/>
  <c r="Q260" i="7"/>
  <c r="P260" i="7"/>
  <c r="O260" i="7"/>
  <c r="M260" i="7"/>
  <c r="L260" i="7"/>
  <c r="K260" i="7"/>
  <c r="Y259" i="7"/>
  <c r="X259" i="7"/>
  <c r="W259" i="7"/>
  <c r="U259" i="7"/>
  <c r="T259" i="7"/>
  <c r="S259" i="7"/>
  <c r="Q259" i="7"/>
  <c r="P259" i="7"/>
  <c r="O259" i="7"/>
  <c r="M259" i="7"/>
  <c r="L259" i="7"/>
  <c r="K259" i="7"/>
  <c r="Y415" i="7"/>
  <c r="X415" i="7"/>
  <c r="W415" i="7"/>
  <c r="U415" i="7"/>
  <c r="T415" i="7"/>
  <c r="S415" i="7"/>
  <c r="Q415" i="7"/>
  <c r="P415" i="7"/>
  <c r="O415" i="7"/>
  <c r="M415" i="7"/>
  <c r="L415" i="7"/>
  <c r="K415" i="7"/>
  <c r="Y414" i="7"/>
  <c r="X414" i="7"/>
  <c r="W414" i="7"/>
  <c r="U414" i="7"/>
  <c r="T414" i="7"/>
  <c r="S414" i="7"/>
  <c r="Q414" i="7"/>
  <c r="P414" i="7"/>
  <c r="O414" i="7"/>
  <c r="M414" i="7"/>
  <c r="L414" i="7"/>
  <c r="K414" i="7"/>
  <c r="Y413" i="7"/>
  <c r="X413" i="7"/>
  <c r="W413" i="7"/>
  <c r="U413" i="7"/>
  <c r="T413" i="7"/>
  <c r="S413" i="7"/>
  <c r="Q413" i="7"/>
  <c r="P413" i="7"/>
  <c r="O413" i="7"/>
  <c r="M413" i="7"/>
  <c r="L413" i="7"/>
  <c r="K413" i="7"/>
  <c r="Y412" i="7"/>
  <c r="X412" i="7"/>
  <c r="W412" i="7"/>
  <c r="U412" i="7"/>
  <c r="T412" i="7"/>
  <c r="S412" i="7"/>
  <c r="Q412" i="7"/>
  <c r="P412" i="7"/>
  <c r="O412" i="7"/>
  <c r="M412" i="7"/>
  <c r="L412" i="7"/>
  <c r="K412" i="7"/>
  <c r="Y411" i="7"/>
  <c r="X411" i="7"/>
  <c r="W411" i="7"/>
  <c r="U411" i="7"/>
  <c r="T411" i="7"/>
  <c r="S411" i="7"/>
  <c r="Q411" i="7"/>
  <c r="P411" i="7"/>
  <c r="O411" i="7"/>
  <c r="M411" i="7"/>
  <c r="L411" i="7"/>
  <c r="K411" i="7"/>
  <c r="Y362" i="7"/>
  <c r="X362" i="7"/>
  <c r="W362" i="7"/>
  <c r="U362" i="7"/>
  <c r="T362" i="7"/>
  <c r="S362" i="7"/>
  <c r="Q362" i="7"/>
  <c r="P362" i="7"/>
  <c r="O362" i="7"/>
  <c r="M362" i="7"/>
  <c r="L362" i="7"/>
  <c r="K362" i="7"/>
  <c r="Y361" i="7"/>
  <c r="X361" i="7"/>
  <c r="W361" i="7"/>
  <c r="U361" i="7"/>
  <c r="T361" i="7"/>
  <c r="S361" i="7"/>
  <c r="Q361" i="7"/>
  <c r="P361" i="7"/>
  <c r="O361" i="7"/>
  <c r="M361" i="7"/>
  <c r="L361" i="7"/>
  <c r="K361" i="7"/>
  <c r="Y360" i="7"/>
  <c r="X360" i="7"/>
  <c r="W360" i="7"/>
  <c r="U360" i="7"/>
  <c r="T360" i="7"/>
  <c r="S360" i="7"/>
  <c r="Q360" i="7"/>
  <c r="P360" i="7"/>
  <c r="O360" i="7"/>
  <c r="M360" i="7"/>
  <c r="L360" i="7"/>
  <c r="K360" i="7"/>
  <c r="Y345" i="7"/>
  <c r="X345" i="7"/>
  <c r="W345" i="7"/>
  <c r="U345" i="7"/>
  <c r="T345" i="7"/>
  <c r="S345" i="7"/>
  <c r="Q345" i="7"/>
  <c r="P345" i="7"/>
  <c r="O345" i="7"/>
  <c r="M345" i="7"/>
  <c r="L345" i="7"/>
  <c r="K345" i="7"/>
  <c r="Y344" i="7"/>
  <c r="X344" i="7"/>
  <c r="W344" i="7"/>
  <c r="U344" i="7"/>
  <c r="T344" i="7"/>
  <c r="S344" i="7"/>
  <c r="Q344" i="7"/>
  <c r="P344" i="7"/>
  <c r="O344" i="7"/>
  <c r="M344" i="7"/>
  <c r="L344" i="7"/>
  <c r="K344" i="7"/>
  <c r="Y343" i="7"/>
  <c r="X343" i="7"/>
  <c r="W343" i="7"/>
  <c r="U343" i="7"/>
  <c r="T343" i="7"/>
  <c r="S343" i="7"/>
  <c r="Q343" i="7"/>
  <c r="P343" i="7"/>
  <c r="O343" i="7"/>
  <c r="M343" i="7"/>
  <c r="L343" i="7"/>
  <c r="K343" i="7"/>
  <c r="Y342" i="7"/>
  <c r="X342" i="7"/>
  <c r="W342" i="7"/>
  <c r="U342" i="7"/>
  <c r="T342" i="7"/>
  <c r="S342" i="7"/>
  <c r="Q342" i="7"/>
  <c r="P342" i="7"/>
  <c r="O342" i="7"/>
  <c r="M342" i="7"/>
  <c r="L342" i="7"/>
  <c r="K342" i="7"/>
  <c r="Y341" i="7"/>
  <c r="X341" i="7"/>
  <c r="W341" i="7"/>
  <c r="U341" i="7"/>
  <c r="T341" i="7"/>
  <c r="S341" i="7"/>
  <c r="Q341" i="7"/>
  <c r="P341" i="7"/>
  <c r="O341" i="7"/>
  <c r="M341" i="7"/>
  <c r="L341" i="7"/>
  <c r="K341" i="7"/>
  <c r="X244" i="7"/>
  <c r="W244" i="7"/>
  <c r="U244" i="7"/>
  <c r="T244" i="7"/>
  <c r="S244" i="7"/>
  <c r="Q244" i="7"/>
  <c r="P244" i="7"/>
  <c r="O244" i="7"/>
  <c r="M244" i="7"/>
  <c r="L244" i="7"/>
  <c r="K244" i="7"/>
  <c r="Y243" i="7"/>
  <c r="X243" i="7"/>
  <c r="W243" i="7"/>
  <c r="U243" i="7"/>
  <c r="T243" i="7"/>
  <c r="S243" i="7"/>
  <c r="Q243" i="7"/>
  <c r="P243" i="7"/>
  <c r="O243" i="7"/>
  <c r="M243" i="7"/>
  <c r="L243" i="7"/>
  <c r="K243" i="7"/>
  <c r="Y242" i="7"/>
  <c r="X242" i="7"/>
  <c r="W242" i="7"/>
  <c r="U242" i="7"/>
  <c r="T242" i="7"/>
  <c r="S242" i="7"/>
  <c r="Q242" i="7"/>
  <c r="P242" i="7"/>
  <c r="O242" i="7"/>
  <c r="M242" i="7"/>
  <c r="L242" i="7"/>
  <c r="K242" i="7"/>
  <c r="Y241" i="7"/>
  <c r="X241" i="7"/>
  <c r="W241" i="7"/>
  <c r="U241" i="7"/>
  <c r="T241" i="7"/>
  <c r="S241" i="7"/>
  <c r="Q241" i="7"/>
  <c r="P241" i="7"/>
  <c r="O241" i="7"/>
  <c r="M241" i="7"/>
  <c r="L241" i="7"/>
  <c r="K241" i="7"/>
  <c r="Y240" i="7"/>
  <c r="X240" i="7"/>
  <c r="W240" i="7"/>
  <c r="U240" i="7"/>
  <c r="T240" i="7"/>
  <c r="S240" i="7"/>
  <c r="Q240" i="7"/>
  <c r="P240" i="7"/>
  <c r="O240" i="7"/>
  <c r="M240" i="7"/>
  <c r="L240" i="7"/>
  <c r="K240" i="7"/>
  <c r="Y239" i="7"/>
  <c r="X239" i="7"/>
  <c r="W239" i="7"/>
  <c r="U239" i="7"/>
  <c r="T239" i="7"/>
  <c r="S239" i="7"/>
  <c r="Q239" i="7"/>
  <c r="P239" i="7"/>
  <c r="O239" i="7"/>
  <c r="M239" i="7"/>
  <c r="L239" i="7"/>
  <c r="K239" i="7"/>
  <c r="Y238" i="7"/>
  <c r="X238" i="7"/>
  <c r="W238" i="7"/>
  <c r="U238" i="7"/>
  <c r="T238" i="7"/>
  <c r="S238" i="7"/>
  <c r="Q238" i="7"/>
  <c r="P238" i="7"/>
  <c r="O238" i="7"/>
  <c r="M238" i="7"/>
  <c r="L238" i="7"/>
  <c r="K238" i="7"/>
  <c r="Y237" i="7"/>
  <c r="X237" i="7"/>
  <c r="W237" i="7"/>
  <c r="U237" i="7"/>
  <c r="T237" i="7"/>
  <c r="S237" i="7"/>
  <c r="Q237" i="7"/>
  <c r="P237" i="7"/>
  <c r="O237" i="7"/>
  <c r="M237" i="7"/>
  <c r="L237" i="7"/>
  <c r="K237" i="7"/>
  <c r="Y236" i="7"/>
  <c r="X236" i="7"/>
  <c r="W236" i="7"/>
  <c r="U236" i="7"/>
  <c r="T236" i="7"/>
  <c r="S236" i="7"/>
  <c r="Q236" i="7"/>
  <c r="P236" i="7"/>
  <c r="O236" i="7"/>
  <c r="M236" i="7"/>
  <c r="L236" i="7"/>
  <c r="K236" i="7"/>
  <c r="Y235" i="7"/>
  <c r="X235" i="7"/>
  <c r="W235" i="7"/>
  <c r="U235" i="7"/>
  <c r="T235" i="7"/>
  <c r="S235" i="7"/>
  <c r="Q235" i="7"/>
  <c r="P235" i="7"/>
  <c r="O235" i="7"/>
  <c r="M235" i="7"/>
  <c r="L235" i="7"/>
  <c r="K235" i="7"/>
  <c r="Y234" i="7"/>
  <c r="X234" i="7"/>
  <c r="W234" i="7"/>
  <c r="U234" i="7"/>
  <c r="T234" i="7"/>
  <c r="S234" i="7"/>
  <c r="Q234" i="7"/>
  <c r="P234" i="7"/>
  <c r="O234" i="7"/>
  <c r="M234" i="7"/>
  <c r="L234" i="7"/>
  <c r="K234" i="7"/>
  <c r="Y233" i="7"/>
  <c r="X233" i="7"/>
  <c r="W233" i="7"/>
  <c r="U233" i="7"/>
  <c r="T233" i="7"/>
  <c r="S233" i="7"/>
  <c r="Q233" i="7"/>
  <c r="P233" i="7"/>
  <c r="O233" i="7"/>
  <c r="M233" i="7"/>
  <c r="L233" i="7"/>
  <c r="K233" i="7"/>
  <c r="Y284" i="7"/>
  <c r="X284" i="7"/>
  <c r="W284" i="7"/>
  <c r="U284" i="7"/>
  <c r="T284" i="7"/>
  <c r="S284" i="7"/>
  <c r="Q284" i="7"/>
  <c r="P284" i="7"/>
  <c r="O284" i="7"/>
  <c r="M284" i="7"/>
  <c r="L284" i="7"/>
  <c r="K284" i="7"/>
  <c r="Y283" i="7"/>
  <c r="X283" i="7"/>
  <c r="W283" i="7"/>
  <c r="U283" i="7"/>
  <c r="T283" i="7"/>
  <c r="S283" i="7"/>
  <c r="Q283" i="7"/>
  <c r="P283" i="7"/>
  <c r="O283" i="7"/>
  <c r="M283" i="7"/>
  <c r="L283" i="7"/>
  <c r="K283" i="7"/>
  <c r="Y282" i="7"/>
  <c r="X282" i="7"/>
  <c r="W282" i="7"/>
  <c r="U282" i="7"/>
  <c r="T282" i="7"/>
  <c r="S282" i="7"/>
  <c r="Q282" i="7"/>
  <c r="P282" i="7"/>
  <c r="O282" i="7"/>
  <c r="M282" i="7"/>
  <c r="L282" i="7"/>
  <c r="K282" i="7"/>
  <c r="Y281" i="7"/>
  <c r="X281" i="7"/>
  <c r="W281" i="7"/>
  <c r="U281" i="7"/>
  <c r="T281" i="7"/>
  <c r="S281" i="7"/>
  <c r="Q281" i="7"/>
  <c r="P281" i="7"/>
  <c r="O281" i="7"/>
  <c r="M281" i="7"/>
  <c r="L281" i="7"/>
  <c r="K281" i="7"/>
  <c r="Y280" i="7"/>
  <c r="X280" i="7"/>
  <c r="W280" i="7"/>
  <c r="U280" i="7"/>
  <c r="T280" i="7"/>
  <c r="S280" i="7"/>
  <c r="Q280" i="7"/>
  <c r="P280" i="7"/>
  <c r="O280" i="7"/>
  <c r="M280" i="7"/>
  <c r="L280" i="7"/>
  <c r="K280" i="7"/>
  <c r="Y258" i="7"/>
  <c r="X258" i="7"/>
  <c r="W258" i="7"/>
  <c r="U258" i="7"/>
  <c r="T258" i="7"/>
  <c r="S258" i="7"/>
  <c r="Q258" i="7"/>
  <c r="P258" i="7"/>
  <c r="O258" i="7"/>
  <c r="M258" i="7"/>
  <c r="L258" i="7"/>
  <c r="K258" i="7"/>
  <c r="Y257" i="7"/>
  <c r="X257" i="7"/>
  <c r="W257" i="7"/>
  <c r="U257" i="7"/>
  <c r="T257" i="7"/>
  <c r="S257" i="7"/>
  <c r="Q257" i="7"/>
  <c r="P257" i="7"/>
  <c r="O257" i="7"/>
  <c r="M257" i="7"/>
  <c r="L257" i="7"/>
  <c r="K257" i="7"/>
  <c r="Y256" i="7"/>
  <c r="X256" i="7"/>
  <c r="W256" i="7"/>
  <c r="U256" i="7"/>
  <c r="T256" i="7"/>
  <c r="S256" i="7"/>
  <c r="Q256" i="7"/>
  <c r="P256" i="7"/>
  <c r="O256" i="7"/>
  <c r="M256" i="7"/>
  <c r="L256" i="7"/>
  <c r="K256" i="7"/>
  <c r="Y255" i="7"/>
  <c r="X255" i="7"/>
  <c r="W255" i="7"/>
  <c r="U255" i="7"/>
  <c r="T255" i="7"/>
  <c r="S255" i="7"/>
  <c r="Q255" i="7"/>
  <c r="P255" i="7"/>
  <c r="O255" i="7"/>
  <c r="M255" i="7"/>
  <c r="L255" i="7"/>
  <c r="K255" i="7"/>
  <c r="Y254" i="7"/>
  <c r="X254" i="7"/>
  <c r="W254" i="7"/>
  <c r="U254" i="7"/>
  <c r="T254" i="7"/>
  <c r="S254" i="7"/>
  <c r="Q254" i="7"/>
  <c r="P254" i="7"/>
  <c r="O254" i="7"/>
  <c r="M254" i="7"/>
  <c r="L254" i="7"/>
  <c r="K254" i="7"/>
  <c r="Y253" i="7"/>
  <c r="X253" i="7"/>
  <c r="W253" i="7"/>
  <c r="U253" i="7"/>
  <c r="T253" i="7"/>
  <c r="S253" i="7"/>
  <c r="Q253" i="7"/>
  <c r="P253" i="7"/>
  <c r="O253" i="7"/>
  <c r="M253" i="7"/>
  <c r="L253" i="7"/>
  <c r="K253" i="7"/>
  <c r="Y252" i="7"/>
  <c r="X252" i="7"/>
  <c r="W252" i="7"/>
  <c r="U252" i="7"/>
  <c r="T252" i="7"/>
  <c r="S252" i="7"/>
  <c r="Q252" i="7"/>
  <c r="P252" i="7"/>
  <c r="O252" i="7"/>
  <c r="M252" i="7"/>
  <c r="L252" i="7"/>
  <c r="K252" i="7"/>
  <c r="Y251" i="7"/>
  <c r="X251" i="7"/>
  <c r="W251" i="7"/>
  <c r="U251" i="7"/>
  <c r="T251" i="7"/>
  <c r="S251" i="7"/>
  <c r="Q251" i="7"/>
  <c r="P251" i="7"/>
  <c r="O251" i="7"/>
  <c r="M251" i="7"/>
  <c r="L251" i="7"/>
  <c r="K251" i="7"/>
  <c r="Y250" i="7"/>
  <c r="X250" i="7"/>
  <c r="W250" i="7"/>
  <c r="U250" i="7"/>
  <c r="T250" i="7"/>
  <c r="S250" i="7"/>
  <c r="Q250" i="7"/>
  <c r="P250" i="7"/>
  <c r="O250" i="7"/>
  <c r="M250" i="7"/>
  <c r="L250" i="7"/>
  <c r="K250" i="7"/>
  <c r="Y249" i="7"/>
  <c r="X249" i="7"/>
  <c r="W249" i="7"/>
  <c r="U249" i="7"/>
  <c r="T249" i="7"/>
  <c r="S249" i="7"/>
  <c r="Q249" i="7"/>
  <c r="P249" i="7"/>
  <c r="O249" i="7"/>
  <c r="M249" i="7"/>
  <c r="L249" i="7"/>
  <c r="K249" i="7"/>
  <c r="Y248" i="7"/>
  <c r="X248" i="7"/>
  <c r="W248" i="7"/>
  <c r="U248" i="7"/>
  <c r="T248" i="7"/>
  <c r="S248" i="7"/>
  <c r="Q248" i="7"/>
  <c r="P248" i="7"/>
  <c r="O248" i="7"/>
  <c r="M248" i="7"/>
  <c r="L248" i="7"/>
  <c r="K248" i="7"/>
  <c r="Y221" i="7"/>
  <c r="X221" i="7"/>
  <c r="W221" i="7"/>
  <c r="U221" i="7"/>
  <c r="T221" i="7"/>
  <c r="S221" i="7"/>
  <c r="Q221" i="7"/>
  <c r="P221" i="7"/>
  <c r="O221" i="7"/>
  <c r="M221" i="7"/>
  <c r="L221" i="7"/>
  <c r="K221" i="7"/>
  <c r="Y220" i="7"/>
  <c r="X220" i="7"/>
  <c r="W220" i="7"/>
  <c r="U220" i="7"/>
  <c r="T220" i="7"/>
  <c r="S220" i="7"/>
  <c r="Q220" i="7"/>
  <c r="P220" i="7"/>
  <c r="O220" i="7"/>
  <c r="M220" i="7"/>
  <c r="L220" i="7"/>
  <c r="K220" i="7"/>
  <c r="Y219" i="7"/>
  <c r="X219" i="7"/>
  <c r="W219" i="7"/>
  <c r="U219" i="7"/>
  <c r="T219" i="7"/>
  <c r="S219" i="7"/>
  <c r="Q219" i="7"/>
  <c r="P219" i="7"/>
  <c r="O219" i="7"/>
  <c r="M219" i="7"/>
  <c r="L219" i="7"/>
  <c r="K219" i="7"/>
  <c r="Y218" i="7"/>
  <c r="X218" i="7"/>
  <c r="W218" i="7"/>
  <c r="U218" i="7"/>
  <c r="T218" i="7"/>
  <c r="S218" i="7"/>
  <c r="Q218" i="7"/>
  <c r="P218" i="7"/>
  <c r="O218" i="7"/>
  <c r="M218" i="7"/>
  <c r="L218" i="7"/>
  <c r="K218" i="7"/>
  <c r="Y217" i="7"/>
  <c r="X217" i="7"/>
  <c r="W217" i="7"/>
  <c r="U217" i="7"/>
  <c r="T217" i="7"/>
  <c r="S217" i="7"/>
  <c r="Q217" i="7"/>
  <c r="P217" i="7"/>
  <c r="O217" i="7"/>
  <c r="M217" i="7"/>
  <c r="L217" i="7"/>
  <c r="K217" i="7"/>
  <c r="Y216" i="7"/>
  <c r="X216" i="7"/>
  <c r="W216" i="7"/>
  <c r="U216" i="7"/>
  <c r="T216" i="7"/>
  <c r="S216" i="7"/>
  <c r="Q216" i="7"/>
  <c r="P216" i="7"/>
  <c r="O216" i="7"/>
  <c r="M216" i="7"/>
  <c r="L216" i="7"/>
  <c r="K216" i="7"/>
  <c r="Y147" i="7"/>
  <c r="X147" i="7"/>
  <c r="W147" i="7"/>
  <c r="U147" i="7"/>
  <c r="T147" i="7"/>
  <c r="S147" i="7"/>
  <c r="Q147" i="7"/>
  <c r="P147" i="7"/>
  <c r="O147" i="7"/>
  <c r="M147" i="7"/>
  <c r="L147" i="7"/>
  <c r="K147" i="7"/>
  <c r="Y146" i="7"/>
  <c r="X146" i="7"/>
  <c r="W146" i="7"/>
  <c r="U146" i="7"/>
  <c r="T146" i="7"/>
  <c r="S146" i="7"/>
  <c r="Q146" i="7"/>
  <c r="P146" i="7"/>
  <c r="O146" i="7"/>
  <c r="M146" i="7"/>
  <c r="L146" i="7"/>
  <c r="K146" i="7"/>
  <c r="Y145" i="7"/>
  <c r="X145" i="7"/>
  <c r="W145" i="7"/>
  <c r="U145" i="7"/>
  <c r="T145" i="7"/>
  <c r="S145" i="7"/>
  <c r="Q145" i="7"/>
  <c r="P145" i="7"/>
  <c r="O145" i="7"/>
  <c r="M145" i="7"/>
  <c r="L145" i="7"/>
  <c r="K145" i="7"/>
  <c r="Y144" i="7"/>
  <c r="X144" i="7"/>
  <c r="W144" i="7"/>
  <c r="U144" i="7"/>
  <c r="T144" i="7"/>
  <c r="S144" i="7"/>
  <c r="Q144" i="7"/>
  <c r="P144" i="7"/>
  <c r="O144" i="7"/>
  <c r="M144" i="7"/>
  <c r="L144" i="7"/>
  <c r="K144" i="7"/>
  <c r="X143" i="7"/>
  <c r="W143" i="7"/>
  <c r="U143" i="7"/>
  <c r="T143" i="7"/>
  <c r="S143" i="7"/>
  <c r="Q143" i="7"/>
  <c r="P143" i="7"/>
  <c r="O143" i="7"/>
  <c r="M143" i="7"/>
  <c r="L143" i="7"/>
  <c r="K143" i="7"/>
  <c r="P104" i="7"/>
  <c r="P105" i="7"/>
  <c r="P106" i="7"/>
  <c r="P107" i="7"/>
  <c r="P108" i="7"/>
  <c r="P109" i="7"/>
  <c r="P110" i="7"/>
  <c r="P111" i="7"/>
  <c r="P112" i="7"/>
  <c r="P113" i="7"/>
  <c r="P114" i="7"/>
  <c r="O104" i="7"/>
  <c r="O105" i="7"/>
  <c r="O106" i="7"/>
  <c r="O107" i="7"/>
  <c r="O108" i="7"/>
  <c r="O109" i="7"/>
  <c r="O110" i="7"/>
  <c r="O111" i="7"/>
  <c r="O112" i="7"/>
  <c r="O113" i="7"/>
  <c r="O114" i="7"/>
  <c r="M104" i="7"/>
  <c r="M105" i="7"/>
  <c r="M106" i="7"/>
  <c r="M107" i="7"/>
  <c r="M108" i="7"/>
  <c r="M109" i="7"/>
  <c r="M110" i="7"/>
  <c r="M111" i="7"/>
  <c r="M112" i="7"/>
  <c r="M113" i="7"/>
  <c r="M114" i="7"/>
  <c r="L101" i="7"/>
  <c r="L102" i="7"/>
  <c r="L103" i="7"/>
  <c r="L104" i="7"/>
  <c r="L105" i="7"/>
  <c r="L106" i="7"/>
  <c r="L107" i="7"/>
  <c r="L108" i="7"/>
  <c r="L109" i="7"/>
  <c r="L110" i="7"/>
  <c r="L111" i="7"/>
  <c r="L112" i="7"/>
  <c r="L113" i="7"/>
  <c r="L114" i="7"/>
  <c r="K102" i="7"/>
  <c r="K103" i="7"/>
  <c r="K104" i="7"/>
  <c r="K105" i="7"/>
  <c r="K106" i="7"/>
  <c r="K107" i="7"/>
  <c r="K108" i="7"/>
  <c r="K109" i="7"/>
  <c r="K110" i="7"/>
  <c r="K111" i="7"/>
  <c r="K112" i="7"/>
  <c r="K113" i="7"/>
  <c r="K114" i="7"/>
  <c r="Y112" i="7"/>
  <c r="W112" i="7"/>
  <c r="X112" i="7"/>
  <c r="S112" i="7"/>
  <c r="T112" i="7"/>
  <c r="U112" i="7"/>
  <c r="Q112" i="7"/>
  <c r="W111" i="7"/>
  <c r="X111" i="7"/>
  <c r="Y111" i="7"/>
  <c r="S111" i="7"/>
  <c r="T111" i="7"/>
  <c r="U111" i="7"/>
  <c r="Q111" i="7"/>
  <c r="W109" i="7"/>
  <c r="X109" i="7"/>
  <c r="Y109" i="7"/>
  <c r="S109" i="7"/>
  <c r="T109" i="7"/>
  <c r="U109" i="7"/>
  <c r="Q109" i="7"/>
  <c r="W108" i="7"/>
  <c r="X108" i="7"/>
  <c r="Y108" i="7"/>
  <c r="S108" i="7"/>
  <c r="T108" i="7"/>
  <c r="U108" i="7"/>
  <c r="Q108" i="7"/>
  <c r="W107" i="7"/>
  <c r="X107" i="7"/>
  <c r="Y107" i="7"/>
  <c r="S107" i="7"/>
  <c r="T107" i="7"/>
  <c r="U107" i="7"/>
  <c r="Q107" i="7"/>
  <c r="W106" i="7"/>
  <c r="X106" i="7"/>
  <c r="Y106" i="7"/>
  <c r="S106" i="7"/>
  <c r="T106" i="7"/>
  <c r="U106" i="7"/>
  <c r="Q106" i="7"/>
  <c r="W105" i="7"/>
  <c r="X105" i="7"/>
  <c r="Y105" i="7"/>
  <c r="S105" i="7"/>
  <c r="T105" i="7"/>
  <c r="U105" i="7"/>
  <c r="Q105" i="7"/>
  <c r="W104" i="7"/>
  <c r="X104" i="7"/>
  <c r="Y104" i="7"/>
  <c r="S104" i="7"/>
  <c r="T104" i="7"/>
  <c r="U104" i="7"/>
  <c r="Q104" i="7"/>
  <c r="Y71" i="7"/>
  <c r="Y72" i="7"/>
  <c r="Y73" i="7"/>
  <c r="Y74" i="7"/>
  <c r="X71" i="7"/>
  <c r="X72" i="7"/>
  <c r="X73" i="7"/>
  <c r="X74" i="7"/>
  <c r="W71" i="7"/>
  <c r="W72" i="7"/>
  <c r="W73" i="7"/>
  <c r="U71" i="7"/>
  <c r="U72" i="7"/>
  <c r="U73" i="7"/>
  <c r="T71" i="7"/>
  <c r="T72" i="7"/>
  <c r="T73" i="7"/>
  <c r="S71" i="7"/>
  <c r="S72" i="7"/>
  <c r="S73" i="7"/>
  <c r="Q71" i="7"/>
  <c r="Q72" i="7"/>
  <c r="Q73" i="7"/>
  <c r="P71" i="7"/>
  <c r="P72" i="7"/>
  <c r="P73" i="7"/>
  <c r="O71" i="7"/>
  <c r="O72" i="7"/>
  <c r="O73" i="7"/>
  <c r="M71" i="7"/>
  <c r="M72" i="7"/>
  <c r="M73" i="7"/>
  <c r="L71" i="7"/>
  <c r="L72" i="7"/>
  <c r="L73" i="7"/>
  <c r="K71" i="7"/>
  <c r="K72" i="7"/>
  <c r="K73" i="7"/>
  <c r="T372" i="2" l="1"/>
  <c r="P333" i="2"/>
  <c r="O333" i="2"/>
  <c r="N333" i="2"/>
  <c r="P332" i="2"/>
  <c r="O332" i="2"/>
  <c r="N332" i="2"/>
  <c r="P331" i="2"/>
  <c r="O331" i="2"/>
  <c r="N331" i="2"/>
  <c r="P330" i="2"/>
  <c r="O330" i="2"/>
  <c r="N330" i="2"/>
  <c r="P329" i="2"/>
  <c r="O329" i="2"/>
  <c r="N329" i="2"/>
  <c r="P385" i="2"/>
  <c r="P386" i="2"/>
  <c r="O385" i="2"/>
  <c r="O386" i="2"/>
  <c r="N385" i="2"/>
  <c r="N386" i="2"/>
  <c r="P99" i="2"/>
  <c r="P100" i="2"/>
  <c r="P101" i="2"/>
  <c r="P102" i="2"/>
  <c r="P103" i="2"/>
  <c r="P104" i="2"/>
  <c r="P105" i="2"/>
  <c r="P106" i="2"/>
  <c r="P107" i="2"/>
  <c r="O99" i="2"/>
  <c r="O100" i="2"/>
  <c r="O101" i="2"/>
  <c r="O102" i="2"/>
  <c r="O103" i="2"/>
  <c r="O104" i="2"/>
  <c r="O105" i="2"/>
  <c r="O106" i="2"/>
  <c r="O107" i="2"/>
  <c r="N99" i="2"/>
  <c r="N100" i="2"/>
  <c r="N101" i="2"/>
  <c r="N102" i="2"/>
  <c r="N103" i="2"/>
  <c r="N104" i="2"/>
  <c r="N105" i="2"/>
  <c r="N106" i="2"/>
  <c r="N107" i="2"/>
  <c r="Q329" i="2" l="1"/>
  <c r="T329" i="2" s="1"/>
  <c r="S329" i="2"/>
  <c r="R329" i="2"/>
  <c r="U329" i="2" s="1"/>
  <c r="V329" i="2"/>
  <c r="R99" i="2"/>
  <c r="U99" i="2" s="1"/>
  <c r="Q99" i="2"/>
  <c r="T99" i="2" s="1"/>
  <c r="S99" i="2"/>
  <c r="V99" i="2" s="1"/>
  <c r="P130" i="2"/>
  <c r="P131" i="2"/>
  <c r="P132" i="2"/>
  <c r="P133" i="2"/>
  <c r="O130" i="2"/>
  <c r="O131" i="2"/>
  <c r="O132" i="2"/>
  <c r="O133" i="2"/>
  <c r="N130" i="2"/>
  <c r="N131" i="2"/>
  <c r="N132" i="2"/>
  <c r="P380" i="2"/>
  <c r="P381" i="2"/>
  <c r="P382" i="2"/>
  <c r="P383" i="2"/>
  <c r="O380" i="2"/>
  <c r="O381" i="2"/>
  <c r="O382" i="2"/>
  <c r="O383" i="2"/>
  <c r="N380" i="2"/>
  <c r="N381" i="2"/>
  <c r="N382" i="2"/>
  <c r="N383" i="2"/>
  <c r="P355" i="2"/>
  <c r="P356" i="2"/>
  <c r="P357" i="2"/>
  <c r="P358" i="2"/>
  <c r="P359" i="2"/>
  <c r="P360" i="2"/>
  <c r="P361" i="2"/>
  <c r="O355" i="2"/>
  <c r="O356" i="2"/>
  <c r="O357" i="2"/>
  <c r="O358" i="2"/>
  <c r="O359" i="2"/>
  <c r="O360" i="2"/>
  <c r="O361" i="2"/>
  <c r="N355" i="2"/>
  <c r="N356" i="2"/>
  <c r="N357" i="2"/>
  <c r="N358" i="2"/>
  <c r="N359" i="2"/>
  <c r="N360" i="2"/>
  <c r="N361" i="2"/>
  <c r="P353" i="2"/>
  <c r="O353" i="2"/>
  <c r="N353" i="2"/>
  <c r="P352" i="2"/>
  <c r="O352" i="2"/>
  <c r="N352" i="2"/>
  <c r="P351" i="2"/>
  <c r="O351" i="2"/>
  <c r="N351" i="2"/>
  <c r="Q351" i="2" l="1"/>
  <c r="T351" i="2" s="1"/>
  <c r="S351" i="2"/>
  <c r="V351" i="2" s="1"/>
  <c r="R351" i="2"/>
  <c r="U351" i="2" s="1"/>
  <c r="P230" i="2" l="1"/>
  <c r="P231" i="2"/>
  <c r="P232" i="2"/>
  <c r="P233" i="2"/>
  <c r="P234" i="2"/>
  <c r="P235" i="2"/>
  <c r="P236" i="2"/>
  <c r="O230" i="2"/>
  <c r="O231" i="2"/>
  <c r="O232" i="2"/>
  <c r="O233" i="2"/>
  <c r="O234" i="2"/>
  <c r="O235" i="2"/>
  <c r="O236" i="2"/>
  <c r="N230" i="2"/>
  <c r="N231" i="2"/>
  <c r="N232" i="2"/>
  <c r="N233" i="2"/>
  <c r="N234" i="2"/>
  <c r="N235" i="2"/>
  <c r="N236" i="2"/>
  <c r="P72" i="2"/>
  <c r="P73" i="2"/>
  <c r="P74" i="2"/>
  <c r="P75" i="2"/>
  <c r="O72" i="2"/>
  <c r="O73" i="2"/>
  <c r="O74" i="2"/>
  <c r="O75" i="2"/>
  <c r="N72" i="2"/>
  <c r="N73" i="2"/>
  <c r="N74" i="2"/>
  <c r="N75" i="2"/>
  <c r="R229" i="2" l="1"/>
  <c r="U229" i="2" s="1"/>
  <c r="Q229" i="2"/>
  <c r="T229" i="2" s="1"/>
  <c r="S229" i="2"/>
  <c r="V229" i="2" s="1"/>
  <c r="Y123" i="7"/>
  <c r="X123" i="7"/>
  <c r="W123" i="7"/>
  <c r="U123" i="7"/>
  <c r="T123" i="7"/>
  <c r="S123" i="7"/>
  <c r="Q123" i="7"/>
  <c r="P123" i="7"/>
  <c r="O123" i="7"/>
  <c r="M123" i="7"/>
  <c r="L123" i="7"/>
  <c r="K123" i="7"/>
  <c r="Y122" i="7"/>
  <c r="X122" i="7"/>
  <c r="W122" i="7"/>
  <c r="U122" i="7"/>
  <c r="T122" i="7"/>
  <c r="S122" i="7"/>
  <c r="Q122" i="7"/>
  <c r="P122" i="7"/>
  <c r="O122" i="7"/>
  <c r="M122" i="7"/>
  <c r="L122" i="7"/>
  <c r="K122" i="7"/>
  <c r="Y121" i="7"/>
  <c r="X121" i="7"/>
  <c r="W121" i="7"/>
  <c r="U121" i="7"/>
  <c r="T121" i="7"/>
  <c r="S121" i="7"/>
  <c r="Q121" i="7"/>
  <c r="P121" i="7"/>
  <c r="O121" i="7"/>
  <c r="M121" i="7"/>
  <c r="L121" i="7"/>
  <c r="K121" i="7"/>
  <c r="P255" i="2"/>
  <c r="O255" i="2"/>
  <c r="N255" i="2"/>
  <c r="P254" i="2"/>
  <c r="O254" i="2"/>
  <c r="N254" i="2"/>
  <c r="P253" i="2"/>
  <c r="O253" i="2"/>
  <c r="N253" i="2"/>
  <c r="P252" i="2"/>
  <c r="O252" i="2"/>
  <c r="N252" i="2"/>
  <c r="P251" i="2"/>
  <c r="O251" i="2"/>
  <c r="N251" i="2"/>
  <c r="P362" i="2"/>
  <c r="S362" i="2" s="1"/>
  <c r="V362" i="2" s="1"/>
  <c r="O362" i="2"/>
  <c r="R362" i="2" s="1"/>
  <c r="U362" i="2" s="1"/>
  <c r="N362" i="2"/>
  <c r="Q362" i="2" s="1"/>
  <c r="T362" i="2" s="1"/>
  <c r="P387" i="2"/>
  <c r="S387" i="2" s="1"/>
  <c r="V387" i="2" s="1"/>
  <c r="O387" i="2"/>
  <c r="R387" i="2" s="1"/>
  <c r="U387" i="2" s="1"/>
  <c r="N387" i="2"/>
  <c r="Q387" i="2" s="1"/>
  <c r="T387" i="2" s="1"/>
  <c r="Y400" i="7"/>
  <c r="X400" i="7"/>
  <c r="W400" i="7"/>
  <c r="U400" i="7"/>
  <c r="T400" i="7"/>
  <c r="S400" i="7"/>
  <c r="Q400" i="7"/>
  <c r="P400" i="7"/>
  <c r="O400" i="7"/>
  <c r="M400" i="7"/>
  <c r="L400" i="7"/>
  <c r="K400" i="7"/>
  <c r="P179" i="2"/>
  <c r="S179" i="2" s="1"/>
  <c r="V179" i="2" s="1"/>
  <c r="O179" i="2"/>
  <c r="R179" i="2" s="1"/>
  <c r="U179" i="2" s="1"/>
  <c r="N179" i="2"/>
  <c r="Q179" i="2" s="1"/>
  <c r="T179" i="2" s="1"/>
  <c r="Y80" i="7"/>
  <c r="X80" i="7"/>
  <c r="W80" i="7"/>
  <c r="U80" i="7"/>
  <c r="T80" i="7"/>
  <c r="S80" i="7"/>
  <c r="Q80" i="7"/>
  <c r="P80" i="7"/>
  <c r="O80" i="7"/>
  <c r="M80" i="7"/>
  <c r="L80" i="7"/>
  <c r="K80" i="7"/>
  <c r="Q251" i="2" l="1"/>
  <c r="T251" i="2" s="1"/>
  <c r="S251" i="2"/>
  <c r="V251" i="2" s="1"/>
  <c r="R251" i="2"/>
  <c r="U251" i="2" s="1"/>
  <c r="P268" i="2"/>
  <c r="S268" i="2" s="1"/>
  <c r="V268" i="2" s="1"/>
  <c r="O268" i="2"/>
  <c r="R268" i="2" s="1"/>
  <c r="U268" i="2" s="1"/>
  <c r="N268" i="2"/>
  <c r="Q268" i="2" s="1"/>
  <c r="T268" i="2" s="1"/>
  <c r="Y298" i="7"/>
  <c r="X298" i="7"/>
  <c r="W298" i="7"/>
  <c r="U298" i="7"/>
  <c r="T298" i="7"/>
  <c r="S298" i="7"/>
  <c r="Q298" i="7"/>
  <c r="P298" i="7"/>
  <c r="O298" i="7"/>
  <c r="M298" i="7"/>
  <c r="L298" i="7"/>
  <c r="K298" i="7"/>
  <c r="N198" i="2"/>
  <c r="Q198" i="2" s="1"/>
  <c r="T198" i="2" s="1"/>
  <c r="O198" i="2"/>
  <c r="R198" i="2" s="1"/>
  <c r="U198" i="2" s="1"/>
  <c r="P198" i="2"/>
  <c r="S198" i="2" s="1"/>
  <c r="V198" i="2" s="1"/>
  <c r="Y399" i="7" l="1"/>
  <c r="X399" i="7"/>
  <c r="W399" i="7"/>
  <c r="U399" i="7"/>
  <c r="T399" i="7"/>
  <c r="S399" i="7"/>
  <c r="Q399" i="7"/>
  <c r="P399" i="7"/>
  <c r="O399" i="7"/>
  <c r="M399" i="7"/>
  <c r="L399" i="7"/>
  <c r="K399" i="7"/>
  <c r="Y416" i="7"/>
  <c r="X416" i="7"/>
  <c r="W416" i="7"/>
  <c r="U416" i="7"/>
  <c r="T416" i="7"/>
  <c r="S416" i="7"/>
  <c r="Q416" i="7"/>
  <c r="P416" i="7"/>
  <c r="O416" i="7"/>
  <c r="M416" i="7"/>
  <c r="L416" i="7"/>
  <c r="K416" i="7"/>
  <c r="Y398" i="7"/>
  <c r="X398" i="7"/>
  <c r="W398" i="7"/>
  <c r="U398" i="7"/>
  <c r="T398" i="7"/>
  <c r="S398" i="7"/>
  <c r="Q398" i="7"/>
  <c r="P398" i="7"/>
  <c r="O398" i="7"/>
  <c r="M398" i="7"/>
  <c r="L398" i="7"/>
  <c r="K398" i="7"/>
  <c r="Y397" i="7"/>
  <c r="X397" i="7"/>
  <c r="W397" i="7"/>
  <c r="U397" i="7"/>
  <c r="T397" i="7"/>
  <c r="S397" i="7"/>
  <c r="Q397" i="7"/>
  <c r="P397" i="7"/>
  <c r="O397" i="7"/>
  <c r="M397" i="7"/>
  <c r="L397" i="7"/>
  <c r="K397" i="7"/>
  <c r="Y396" i="7"/>
  <c r="X396" i="7"/>
  <c r="W396" i="7"/>
  <c r="U396" i="7"/>
  <c r="T396" i="7"/>
  <c r="S396" i="7"/>
  <c r="Q396" i="7"/>
  <c r="P396" i="7"/>
  <c r="O396" i="7"/>
  <c r="M396" i="7"/>
  <c r="L396" i="7"/>
  <c r="K396" i="7"/>
  <c r="K363" i="7"/>
  <c r="L363" i="7"/>
  <c r="M363" i="7"/>
  <c r="O363" i="7"/>
  <c r="P363" i="7"/>
  <c r="Q363" i="7"/>
  <c r="S363" i="7"/>
  <c r="T363" i="7"/>
  <c r="U363" i="7"/>
  <c r="W363" i="7"/>
  <c r="X363" i="7"/>
  <c r="Y363" i="7"/>
  <c r="Y359" i="7"/>
  <c r="X359" i="7"/>
  <c r="W359" i="7"/>
  <c r="U359" i="7"/>
  <c r="T359" i="7"/>
  <c r="S359" i="7"/>
  <c r="Q359" i="7"/>
  <c r="P359" i="7"/>
  <c r="O359" i="7"/>
  <c r="M359" i="7"/>
  <c r="L359" i="7"/>
  <c r="K359" i="7"/>
  <c r="Y358" i="7"/>
  <c r="X358" i="7"/>
  <c r="W358" i="7"/>
  <c r="U358" i="7"/>
  <c r="T358" i="7"/>
  <c r="S358" i="7"/>
  <c r="Q358" i="7"/>
  <c r="P358" i="7"/>
  <c r="O358" i="7"/>
  <c r="M358" i="7"/>
  <c r="L358" i="7"/>
  <c r="K358" i="7"/>
  <c r="Y357" i="7"/>
  <c r="X357" i="7"/>
  <c r="W357" i="7"/>
  <c r="U357" i="7"/>
  <c r="T357" i="7"/>
  <c r="S357" i="7"/>
  <c r="Q357" i="7"/>
  <c r="P357" i="7"/>
  <c r="O357" i="7"/>
  <c r="M357" i="7"/>
  <c r="L357" i="7"/>
  <c r="K357" i="7"/>
  <c r="Y356" i="7"/>
  <c r="X356" i="7"/>
  <c r="W356" i="7"/>
  <c r="U356" i="7"/>
  <c r="T356" i="7"/>
  <c r="S356" i="7"/>
  <c r="Q356" i="7"/>
  <c r="P356" i="7"/>
  <c r="O356" i="7"/>
  <c r="M356" i="7"/>
  <c r="L356" i="7"/>
  <c r="K356" i="7"/>
  <c r="Y355" i="7"/>
  <c r="X355" i="7"/>
  <c r="W355" i="7"/>
  <c r="U355" i="7"/>
  <c r="T355" i="7"/>
  <c r="S355" i="7"/>
  <c r="Q355" i="7"/>
  <c r="P355" i="7"/>
  <c r="O355" i="7"/>
  <c r="M355" i="7"/>
  <c r="L355" i="7"/>
  <c r="K355" i="7"/>
  <c r="Y354" i="7"/>
  <c r="X354" i="7"/>
  <c r="W354" i="7"/>
  <c r="U354" i="7"/>
  <c r="T354" i="7"/>
  <c r="S354" i="7"/>
  <c r="Q354" i="7"/>
  <c r="P354" i="7"/>
  <c r="O354" i="7"/>
  <c r="M354" i="7"/>
  <c r="L354" i="7"/>
  <c r="K354" i="7"/>
  <c r="Y353" i="7"/>
  <c r="X353" i="7"/>
  <c r="W353" i="7"/>
  <c r="U353" i="7"/>
  <c r="T353" i="7"/>
  <c r="S353" i="7"/>
  <c r="Q353" i="7"/>
  <c r="P353" i="7"/>
  <c r="O353" i="7"/>
  <c r="M353" i="7"/>
  <c r="L353" i="7"/>
  <c r="K353" i="7"/>
  <c r="Y352" i="7"/>
  <c r="X352" i="7"/>
  <c r="W352" i="7"/>
  <c r="U352" i="7"/>
  <c r="T352" i="7"/>
  <c r="S352" i="7"/>
  <c r="Q352" i="7"/>
  <c r="P352" i="7"/>
  <c r="O352" i="7"/>
  <c r="M352" i="7"/>
  <c r="L352" i="7"/>
  <c r="K352" i="7"/>
  <c r="Y351" i="7"/>
  <c r="X351" i="7"/>
  <c r="W351" i="7"/>
  <c r="U351" i="7"/>
  <c r="T351" i="7"/>
  <c r="S351" i="7"/>
  <c r="Q351" i="7"/>
  <c r="P351" i="7"/>
  <c r="O351" i="7"/>
  <c r="M351" i="7"/>
  <c r="L351" i="7"/>
  <c r="K351" i="7"/>
  <c r="Y350" i="7"/>
  <c r="X350" i="7"/>
  <c r="W350" i="7"/>
  <c r="U350" i="7"/>
  <c r="T350" i="7"/>
  <c r="S350" i="7"/>
  <c r="Q350" i="7"/>
  <c r="P350" i="7"/>
  <c r="O350" i="7"/>
  <c r="M350" i="7"/>
  <c r="L350" i="7"/>
  <c r="K350" i="7"/>
  <c r="Y349" i="7"/>
  <c r="X349" i="7"/>
  <c r="W349" i="7"/>
  <c r="U349" i="7"/>
  <c r="T349" i="7"/>
  <c r="S349" i="7"/>
  <c r="Q349" i="7"/>
  <c r="P349" i="7"/>
  <c r="O349" i="7"/>
  <c r="M349" i="7"/>
  <c r="L349" i="7"/>
  <c r="K349" i="7"/>
  <c r="Y348" i="7"/>
  <c r="X348" i="7"/>
  <c r="W348" i="7"/>
  <c r="U348" i="7"/>
  <c r="T348" i="7"/>
  <c r="S348" i="7"/>
  <c r="Q348" i="7"/>
  <c r="P348" i="7"/>
  <c r="O348" i="7"/>
  <c r="M348" i="7"/>
  <c r="L348" i="7"/>
  <c r="K348" i="7"/>
  <c r="Y347" i="7"/>
  <c r="X347" i="7"/>
  <c r="W347" i="7"/>
  <c r="U347" i="7"/>
  <c r="T347" i="7"/>
  <c r="S347" i="7"/>
  <c r="Q347" i="7"/>
  <c r="P347" i="7"/>
  <c r="O347" i="7"/>
  <c r="M347" i="7"/>
  <c r="L347" i="7"/>
  <c r="K347" i="7"/>
  <c r="Y346" i="7"/>
  <c r="X346" i="7"/>
  <c r="W346" i="7"/>
  <c r="U346" i="7"/>
  <c r="T346" i="7"/>
  <c r="S346" i="7"/>
  <c r="Q346" i="7"/>
  <c r="P346" i="7"/>
  <c r="O346" i="7"/>
  <c r="M346" i="7"/>
  <c r="L346" i="7"/>
  <c r="K346" i="7"/>
  <c r="P305" i="2"/>
  <c r="O305" i="2"/>
  <c r="N305" i="2"/>
  <c r="P304" i="2"/>
  <c r="O304" i="2"/>
  <c r="N304" i="2"/>
  <c r="Y337" i="7"/>
  <c r="X337" i="7"/>
  <c r="W337" i="7"/>
  <c r="U337" i="7"/>
  <c r="T337" i="7"/>
  <c r="S337" i="7"/>
  <c r="Q337" i="7"/>
  <c r="P337" i="7"/>
  <c r="O337" i="7"/>
  <c r="M337" i="7"/>
  <c r="L337" i="7"/>
  <c r="K337" i="7"/>
  <c r="Y336" i="7"/>
  <c r="X336" i="7"/>
  <c r="W336" i="7"/>
  <c r="U336" i="7"/>
  <c r="T336" i="7"/>
  <c r="S336" i="7"/>
  <c r="Q336" i="7"/>
  <c r="P336" i="7"/>
  <c r="O336" i="7"/>
  <c r="M336" i="7"/>
  <c r="L336" i="7"/>
  <c r="K336" i="7"/>
  <c r="Y335" i="7"/>
  <c r="X335" i="7"/>
  <c r="W335" i="7"/>
  <c r="U335" i="7"/>
  <c r="T335" i="7"/>
  <c r="S335" i="7"/>
  <c r="Q335" i="7"/>
  <c r="P335" i="7"/>
  <c r="O335" i="7"/>
  <c r="M335" i="7"/>
  <c r="L335" i="7"/>
  <c r="K335" i="7"/>
  <c r="Y333" i="7"/>
  <c r="X333" i="7"/>
  <c r="W333" i="7"/>
  <c r="U333" i="7"/>
  <c r="T333" i="7"/>
  <c r="S333" i="7"/>
  <c r="Q333" i="7"/>
  <c r="P333" i="7"/>
  <c r="O333" i="7"/>
  <c r="M333" i="7"/>
  <c r="L333" i="7"/>
  <c r="K333" i="7"/>
  <c r="Y332" i="7"/>
  <c r="X332" i="7"/>
  <c r="W332" i="7"/>
  <c r="U332" i="7"/>
  <c r="T332" i="7"/>
  <c r="S332" i="7"/>
  <c r="Q332" i="7"/>
  <c r="P332" i="7"/>
  <c r="O332" i="7"/>
  <c r="M332" i="7"/>
  <c r="L332" i="7"/>
  <c r="K332" i="7"/>
  <c r="Y331" i="7"/>
  <c r="X331" i="7"/>
  <c r="W331" i="7"/>
  <c r="U331" i="7"/>
  <c r="T331" i="7"/>
  <c r="S331" i="7"/>
  <c r="Q331" i="7"/>
  <c r="P331" i="7"/>
  <c r="O331" i="7"/>
  <c r="M331" i="7"/>
  <c r="L331" i="7"/>
  <c r="K331" i="7"/>
  <c r="Y330" i="7"/>
  <c r="X330" i="7"/>
  <c r="W330" i="7"/>
  <c r="U330" i="7"/>
  <c r="T330" i="7"/>
  <c r="S330" i="7"/>
  <c r="Q330" i="7"/>
  <c r="P330" i="7"/>
  <c r="O330" i="7"/>
  <c r="M330" i="7"/>
  <c r="L330" i="7"/>
  <c r="K330" i="7"/>
  <c r="Y329" i="7"/>
  <c r="X329" i="7"/>
  <c r="W329" i="7"/>
  <c r="U329" i="7"/>
  <c r="T329" i="7"/>
  <c r="S329" i="7"/>
  <c r="Q329" i="7"/>
  <c r="P329" i="7"/>
  <c r="O329" i="7"/>
  <c r="M329" i="7"/>
  <c r="L329" i="7"/>
  <c r="K329" i="7"/>
  <c r="Y328" i="7"/>
  <c r="X328" i="7"/>
  <c r="W328" i="7"/>
  <c r="U328" i="7"/>
  <c r="T328" i="7"/>
  <c r="S328" i="7"/>
  <c r="Q328" i="7"/>
  <c r="P328" i="7"/>
  <c r="O328" i="7"/>
  <c r="M328" i="7"/>
  <c r="L328" i="7"/>
  <c r="K328" i="7"/>
  <c r="Y327" i="7"/>
  <c r="X327" i="7"/>
  <c r="W327" i="7"/>
  <c r="U327" i="7"/>
  <c r="T327" i="7"/>
  <c r="S327" i="7"/>
  <c r="Q327" i="7"/>
  <c r="P327" i="7"/>
  <c r="O327" i="7"/>
  <c r="M327" i="7"/>
  <c r="L327" i="7"/>
  <c r="K327" i="7"/>
  <c r="Y229" i="7"/>
  <c r="X229" i="7"/>
  <c r="W229" i="7"/>
  <c r="U229" i="7"/>
  <c r="T229" i="7"/>
  <c r="S229" i="7"/>
  <c r="Q229" i="7"/>
  <c r="P229" i="7"/>
  <c r="O229" i="7"/>
  <c r="M229" i="7"/>
  <c r="L229" i="7"/>
  <c r="K229" i="7"/>
  <c r="Y228" i="7"/>
  <c r="X228" i="7"/>
  <c r="W228" i="7"/>
  <c r="U228" i="7"/>
  <c r="T228" i="7"/>
  <c r="S228" i="7"/>
  <c r="Q228" i="7"/>
  <c r="P228" i="7"/>
  <c r="O228" i="7"/>
  <c r="M228" i="7"/>
  <c r="L228" i="7"/>
  <c r="K228" i="7"/>
  <c r="Y230" i="7"/>
  <c r="X230" i="7"/>
  <c r="W230" i="7"/>
  <c r="U230" i="7"/>
  <c r="T230" i="7"/>
  <c r="S230" i="7"/>
  <c r="Q230" i="7"/>
  <c r="P230" i="7"/>
  <c r="O230" i="7"/>
  <c r="M230" i="7"/>
  <c r="L230" i="7"/>
  <c r="K230" i="7"/>
  <c r="Y231" i="7"/>
  <c r="X231" i="7"/>
  <c r="W231" i="7"/>
  <c r="U231" i="7"/>
  <c r="T231" i="7"/>
  <c r="S231" i="7"/>
  <c r="Q231" i="7"/>
  <c r="P231" i="7"/>
  <c r="O231" i="7"/>
  <c r="M231" i="7"/>
  <c r="L231" i="7"/>
  <c r="K231" i="7"/>
  <c r="Y232" i="7"/>
  <c r="X232" i="7"/>
  <c r="W232" i="7"/>
  <c r="U232" i="7"/>
  <c r="T232" i="7"/>
  <c r="S232" i="7"/>
  <c r="Q232" i="7"/>
  <c r="P232" i="7"/>
  <c r="O232" i="7"/>
  <c r="M232" i="7"/>
  <c r="L232" i="7"/>
  <c r="K232" i="7"/>
  <c r="Y227" i="7"/>
  <c r="X227" i="7"/>
  <c r="W227" i="7"/>
  <c r="U227" i="7"/>
  <c r="T227" i="7"/>
  <c r="S227" i="7"/>
  <c r="Q227" i="7"/>
  <c r="P227" i="7"/>
  <c r="O227" i="7"/>
  <c r="M227" i="7"/>
  <c r="L227" i="7"/>
  <c r="K227" i="7"/>
  <c r="Y297" i="7"/>
  <c r="X297" i="7"/>
  <c r="W297" i="7"/>
  <c r="U297" i="7"/>
  <c r="T297" i="7"/>
  <c r="S297" i="7"/>
  <c r="Q297" i="7"/>
  <c r="P297" i="7"/>
  <c r="O297" i="7"/>
  <c r="M297" i="7"/>
  <c r="L297" i="7"/>
  <c r="K297" i="7"/>
  <c r="Y296" i="7"/>
  <c r="X296" i="7"/>
  <c r="W296" i="7"/>
  <c r="U296" i="7"/>
  <c r="T296" i="7"/>
  <c r="S296" i="7"/>
  <c r="Q296" i="7"/>
  <c r="P296" i="7"/>
  <c r="O296" i="7"/>
  <c r="M296" i="7"/>
  <c r="L296" i="7"/>
  <c r="K296" i="7"/>
  <c r="Y295" i="7"/>
  <c r="X295" i="7"/>
  <c r="W295" i="7"/>
  <c r="U295" i="7"/>
  <c r="T295" i="7"/>
  <c r="S295" i="7"/>
  <c r="Q295" i="7"/>
  <c r="P295" i="7"/>
  <c r="O295" i="7"/>
  <c r="M295" i="7"/>
  <c r="L295" i="7"/>
  <c r="K295" i="7"/>
  <c r="Y294" i="7"/>
  <c r="X294" i="7"/>
  <c r="W294" i="7"/>
  <c r="U294" i="7"/>
  <c r="T294" i="7"/>
  <c r="S294" i="7"/>
  <c r="Q294" i="7"/>
  <c r="P294" i="7"/>
  <c r="O294" i="7"/>
  <c r="M294" i="7"/>
  <c r="L294" i="7"/>
  <c r="K294" i="7"/>
  <c r="Y293" i="7"/>
  <c r="X293" i="7"/>
  <c r="W293" i="7"/>
  <c r="U293" i="7"/>
  <c r="T293" i="7"/>
  <c r="S293" i="7"/>
  <c r="Q293" i="7"/>
  <c r="P293" i="7"/>
  <c r="O293" i="7"/>
  <c r="M293" i="7"/>
  <c r="L293" i="7"/>
  <c r="K293" i="7"/>
  <c r="Y292" i="7"/>
  <c r="X292" i="7"/>
  <c r="W292" i="7"/>
  <c r="U292" i="7"/>
  <c r="T292" i="7"/>
  <c r="S292" i="7"/>
  <c r="Q292" i="7"/>
  <c r="P292" i="7"/>
  <c r="O292" i="7"/>
  <c r="M292" i="7"/>
  <c r="L292" i="7"/>
  <c r="K292" i="7"/>
  <c r="Y291" i="7"/>
  <c r="X291" i="7"/>
  <c r="W291" i="7"/>
  <c r="U291" i="7"/>
  <c r="T291" i="7"/>
  <c r="S291" i="7"/>
  <c r="Q291" i="7"/>
  <c r="P291" i="7"/>
  <c r="O291" i="7"/>
  <c r="M291" i="7"/>
  <c r="L291" i="7"/>
  <c r="K291" i="7"/>
  <c r="Y290" i="7"/>
  <c r="X290" i="7"/>
  <c r="W290" i="7"/>
  <c r="U290" i="7"/>
  <c r="T290" i="7"/>
  <c r="S290" i="7"/>
  <c r="Q290" i="7"/>
  <c r="P290" i="7"/>
  <c r="O290" i="7"/>
  <c r="M290" i="7"/>
  <c r="L290" i="7"/>
  <c r="K290" i="7"/>
  <c r="Y289" i="7"/>
  <c r="X289" i="7"/>
  <c r="W289" i="7"/>
  <c r="U289" i="7"/>
  <c r="T289" i="7"/>
  <c r="S289" i="7"/>
  <c r="Q289" i="7"/>
  <c r="P289" i="7"/>
  <c r="O289" i="7"/>
  <c r="M289" i="7"/>
  <c r="L289" i="7"/>
  <c r="K289" i="7"/>
  <c r="Y285" i="7"/>
  <c r="X285" i="7"/>
  <c r="W285" i="7"/>
  <c r="U285" i="7"/>
  <c r="T285" i="7"/>
  <c r="S285" i="7"/>
  <c r="Q285" i="7"/>
  <c r="P285" i="7"/>
  <c r="O285" i="7"/>
  <c r="M285" i="7"/>
  <c r="L285" i="7"/>
  <c r="K285" i="7"/>
  <c r="Y279" i="7"/>
  <c r="X279" i="7"/>
  <c r="W279" i="7"/>
  <c r="U279" i="7"/>
  <c r="T279" i="7"/>
  <c r="S279" i="7"/>
  <c r="Q279" i="7"/>
  <c r="P279" i="7"/>
  <c r="O279" i="7"/>
  <c r="M279" i="7"/>
  <c r="L279" i="7"/>
  <c r="K279" i="7"/>
  <c r="Y278" i="7"/>
  <c r="X278" i="7"/>
  <c r="W278" i="7"/>
  <c r="U278" i="7"/>
  <c r="T278" i="7"/>
  <c r="S278" i="7"/>
  <c r="Q278" i="7"/>
  <c r="P278" i="7"/>
  <c r="O278" i="7"/>
  <c r="M278" i="7"/>
  <c r="L278" i="7"/>
  <c r="K278" i="7"/>
  <c r="Y277" i="7"/>
  <c r="X277" i="7"/>
  <c r="W277" i="7"/>
  <c r="U277" i="7"/>
  <c r="T277" i="7"/>
  <c r="S277" i="7"/>
  <c r="Q277" i="7"/>
  <c r="P277" i="7"/>
  <c r="O277" i="7"/>
  <c r="M277" i="7"/>
  <c r="L277" i="7"/>
  <c r="K277" i="7"/>
  <c r="Y276" i="7"/>
  <c r="X276" i="7"/>
  <c r="W276" i="7"/>
  <c r="U276" i="7"/>
  <c r="T276" i="7"/>
  <c r="S276" i="7"/>
  <c r="Q276" i="7"/>
  <c r="P276" i="7"/>
  <c r="O276" i="7"/>
  <c r="M276" i="7"/>
  <c r="L276" i="7"/>
  <c r="K276" i="7"/>
  <c r="Y275" i="7"/>
  <c r="X275" i="7"/>
  <c r="W275" i="7"/>
  <c r="U275" i="7"/>
  <c r="T275" i="7"/>
  <c r="S275" i="7"/>
  <c r="Q275" i="7"/>
  <c r="P275" i="7"/>
  <c r="O275" i="7"/>
  <c r="M275" i="7"/>
  <c r="L275" i="7"/>
  <c r="K275" i="7"/>
  <c r="Y274" i="7"/>
  <c r="X274" i="7"/>
  <c r="W274" i="7"/>
  <c r="U274" i="7"/>
  <c r="T274" i="7"/>
  <c r="S274" i="7"/>
  <c r="Q274" i="7"/>
  <c r="P274" i="7"/>
  <c r="O274" i="7"/>
  <c r="M274" i="7"/>
  <c r="L274" i="7"/>
  <c r="K274" i="7"/>
  <c r="Y273" i="7"/>
  <c r="X273" i="7"/>
  <c r="W273" i="7"/>
  <c r="U273" i="7"/>
  <c r="T273" i="7"/>
  <c r="S273" i="7"/>
  <c r="Q273" i="7"/>
  <c r="P273" i="7"/>
  <c r="O273" i="7"/>
  <c r="M273" i="7"/>
  <c r="L273" i="7"/>
  <c r="K273" i="7"/>
  <c r="Y272" i="7"/>
  <c r="X272" i="7"/>
  <c r="W272" i="7"/>
  <c r="U272" i="7"/>
  <c r="T272" i="7"/>
  <c r="S272" i="7"/>
  <c r="Q272" i="7"/>
  <c r="P272" i="7"/>
  <c r="O272" i="7"/>
  <c r="M272" i="7"/>
  <c r="L272" i="7"/>
  <c r="K272" i="7"/>
  <c r="Y271" i="7"/>
  <c r="X271" i="7"/>
  <c r="W271" i="7"/>
  <c r="U271" i="7"/>
  <c r="T271" i="7"/>
  <c r="S271" i="7"/>
  <c r="Q271" i="7"/>
  <c r="P271" i="7"/>
  <c r="O271" i="7"/>
  <c r="M271" i="7"/>
  <c r="L271" i="7"/>
  <c r="K271" i="7"/>
  <c r="Y270" i="7"/>
  <c r="X270" i="7"/>
  <c r="W270" i="7"/>
  <c r="U270" i="7"/>
  <c r="T270" i="7"/>
  <c r="S270" i="7"/>
  <c r="Q270" i="7"/>
  <c r="P270" i="7"/>
  <c r="O270" i="7"/>
  <c r="M270" i="7"/>
  <c r="L270" i="7"/>
  <c r="K270" i="7"/>
  <c r="Y269" i="7"/>
  <c r="X269" i="7"/>
  <c r="W269" i="7"/>
  <c r="U269" i="7"/>
  <c r="T269" i="7"/>
  <c r="S269" i="7"/>
  <c r="Q269" i="7"/>
  <c r="P269" i="7"/>
  <c r="O269" i="7"/>
  <c r="M269" i="7"/>
  <c r="L269" i="7"/>
  <c r="K269" i="7"/>
  <c r="Y268" i="7"/>
  <c r="X268" i="7"/>
  <c r="W268" i="7"/>
  <c r="U268" i="7"/>
  <c r="T268" i="7"/>
  <c r="S268" i="7"/>
  <c r="Q268" i="7"/>
  <c r="P268" i="7"/>
  <c r="O268" i="7"/>
  <c r="M268" i="7"/>
  <c r="L268" i="7"/>
  <c r="K268" i="7"/>
  <c r="Y267" i="7"/>
  <c r="X267" i="7"/>
  <c r="W267" i="7"/>
  <c r="U267" i="7"/>
  <c r="T267" i="7"/>
  <c r="S267" i="7"/>
  <c r="Q267" i="7"/>
  <c r="P267" i="7"/>
  <c r="O267" i="7"/>
  <c r="M267" i="7"/>
  <c r="L267" i="7"/>
  <c r="K267" i="7"/>
  <c r="Y266" i="7"/>
  <c r="X266" i="7"/>
  <c r="W266" i="7"/>
  <c r="U266" i="7"/>
  <c r="T266" i="7"/>
  <c r="S266" i="7"/>
  <c r="Q266" i="7"/>
  <c r="P266" i="7"/>
  <c r="O266" i="7"/>
  <c r="M266" i="7"/>
  <c r="L266" i="7"/>
  <c r="K266" i="7"/>
  <c r="Y197" i="7"/>
  <c r="X197" i="7"/>
  <c r="W197" i="7"/>
  <c r="U197" i="7"/>
  <c r="T197" i="7"/>
  <c r="S197" i="7"/>
  <c r="Q197" i="7"/>
  <c r="P197" i="7"/>
  <c r="O197" i="7"/>
  <c r="M197" i="7"/>
  <c r="L197" i="7"/>
  <c r="K197" i="7"/>
  <c r="Y195" i="7"/>
  <c r="X195" i="7"/>
  <c r="W195" i="7"/>
  <c r="U195" i="7"/>
  <c r="T195" i="7"/>
  <c r="S195" i="7"/>
  <c r="Q195" i="7"/>
  <c r="P195" i="7"/>
  <c r="O195" i="7"/>
  <c r="M195" i="7"/>
  <c r="L195" i="7"/>
  <c r="K195" i="7"/>
  <c r="Y194" i="7"/>
  <c r="X194" i="7"/>
  <c r="W194" i="7"/>
  <c r="U194" i="7"/>
  <c r="T194" i="7"/>
  <c r="S194" i="7"/>
  <c r="Q194" i="7"/>
  <c r="P194" i="7"/>
  <c r="O194" i="7"/>
  <c r="M194" i="7"/>
  <c r="L194" i="7"/>
  <c r="K194" i="7"/>
  <c r="Y193" i="7"/>
  <c r="X193" i="7"/>
  <c r="W193" i="7"/>
  <c r="U193" i="7"/>
  <c r="T193" i="7"/>
  <c r="S193" i="7"/>
  <c r="Q193" i="7"/>
  <c r="P193" i="7"/>
  <c r="O193" i="7"/>
  <c r="M193" i="7"/>
  <c r="L193" i="7"/>
  <c r="K193" i="7"/>
  <c r="Y192" i="7"/>
  <c r="X192" i="7"/>
  <c r="W192" i="7"/>
  <c r="U192" i="7"/>
  <c r="T192" i="7"/>
  <c r="S192" i="7"/>
  <c r="Q192" i="7"/>
  <c r="P192" i="7"/>
  <c r="O192" i="7"/>
  <c r="M192" i="7"/>
  <c r="L192" i="7"/>
  <c r="K192" i="7"/>
  <c r="P354" i="2"/>
  <c r="O354" i="2"/>
  <c r="N354" i="2"/>
  <c r="P267" i="2"/>
  <c r="O267" i="2"/>
  <c r="N267" i="2"/>
  <c r="P266" i="2"/>
  <c r="O266" i="2"/>
  <c r="N266" i="2"/>
  <c r="P265" i="2"/>
  <c r="O265" i="2"/>
  <c r="N265" i="2"/>
  <c r="P264" i="2"/>
  <c r="O264" i="2"/>
  <c r="N264" i="2"/>
  <c r="P263" i="2"/>
  <c r="O263" i="2"/>
  <c r="N263" i="2"/>
  <c r="P178" i="2"/>
  <c r="O178" i="2"/>
  <c r="N178" i="2"/>
  <c r="P177" i="2"/>
  <c r="O177" i="2"/>
  <c r="N177" i="2"/>
  <c r="P176" i="2"/>
  <c r="O176" i="2"/>
  <c r="N176" i="2"/>
  <c r="P175" i="2"/>
  <c r="O175" i="2"/>
  <c r="N175" i="2"/>
  <c r="P174" i="2"/>
  <c r="O174" i="2"/>
  <c r="N174" i="2"/>
  <c r="Y78" i="7"/>
  <c r="X78" i="7"/>
  <c r="W78" i="7"/>
  <c r="U78" i="7"/>
  <c r="T78" i="7"/>
  <c r="S78" i="7"/>
  <c r="Q78" i="7"/>
  <c r="P78" i="7"/>
  <c r="O78" i="7"/>
  <c r="M78" i="7"/>
  <c r="L78" i="7"/>
  <c r="K78" i="7"/>
  <c r="Y77" i="7"/>
  <c r="X77" i="7"/>
  <c r="W77" i="7"/>
  <c r="U77" i="7"/>
  <c r="T77" i="7"/>
  <c r="S77" i="7"/>
  <c r="Q77" i="7"/>
  <c r="P77" i="7"/>
  <c r="O77" i="7"/>
  <c r="M77" i="7"/>
  <c r="L77" i="7"/>
  <c r="K77" i="7"/>
  <c r="Y76" i="7"/>
  <c r="X76" i="7"/>
  <c r="W76" i="7"/>
  <c r="U76" i="7"/>
  <c r="T76" i="7"/>
  <c r="S76" i="7"/>
  <c r="Q76" i="7"/>
  <c r="P76" i="7"/>
  <c r="O76" i="7"/>
  <c r="M76" i="7"/>
  <c r="L76" i="7"/>
  <c r="K76" i="7"/>
  <c r="Y75" i="7"/>
  <c r="X75" i="7"/>
  <c r="W75" i="7"/>
  <c r="U75" i="7"/>
  <c r="T75" i="7"/>
  <c r="S75" i="7"/>
  <c r="Q75" i="7"/>
  <c r="P75" i="7"/>
  <c r="O75" i="7"/>
  <c r="M75" i="7"/>
  <c r="L75" i="7"/>
  <c r="K75" i="7"/>
  <c r="W74" i="7"/>
  <c r="U74" i="7"/>
  <c r="T74" i="7"/>
  <c r="S74" i="7"/>
  <c r="Q74" i="7"/>
  <c r="P74" i="7"/>
  <c r="O74" i="7"/>
  <c r="M74" i="7"/>
  <c r="L74" i="7"/>
  <c r="K74" i="7"/>
  <c r="P269" i="2"/>
  <c r="S269" i="2" s="1"/>
  <c r="V269" i="2" s="1"/>
  <c r="O269" i="2"/>
  <c r="R269" i="2" s="1"/>
  <c r="U269" i="2" s="1"/>
  <c r="N269" i="2"/>
  <c r="Q269" i="2" s="1"/>
  <c r="T269" i="2" s="1"/>
  <c r="P363" i="2"/>
  <c r="S363" i="2" s="1"/>
  <c r="V363" i="2" s="1"/>
  <c r="O363" i="2"/>
  <c r="R363" i="2" s="1"/>
  <c r="U363" i="2" s="1"/>
  <c r="N363" i="2"/>
  <c r="Q363" i="2" s="1"/>
  <c r="T363" i="2" s="1"/>
  <c r="P76" i="2"/>
  <c r="P77" i="2"/>
  <c r="O76" i="2"/>
  <c r="O77" i="2"/>
  <c r="O78" i="2"/>
  <c r="N76" i="2"/>
  <c r="N77" i="2"/>
  <c r="Y196" i="7"/>
  <c r="X196" i="7"/>
  <c r="W196" i="7"/>
  <c r="U196" i="7"/>
  <c r="T196" i="7"/>
  <c r="S196" i="7"/>
  <c r="Q196" i="7"/>
  <c r="P196" i="7"/>
  <c r="O196" i="7"/>
  <c r="M196" i="7"/>
  <c r="L196" i="7"/>
  <c r="K196" i="7"/>
  <c r="Y205" i="7"/>
  <c r="X205" i="7"/>
  <c r="W205" i="7"/>
  <c r="U205" i="7"/>
  <c r="T205" i="7"/>
  <c r="S205" i="7"/>
  <c r="Q205" i="7"/>
  <c r="P205" i="7"/>
  <c r="O205" i="7"/>
  <c r="M205" i="7"/>
  <c r="L205" i="7"/>
  <c r="K205" i="7"/>
  <c r="Y203" i="7"/>
  <c r="X203" i="7"/>
  <c r="W203" i="7"/>
  <c r="U203" i="7"/>
  <c r="T203" i="7"/>
  <c r="S203" i="7"/>
  <c r="Q203" i="7"/>
  <c r="P203" i="7"/>
  <c r="O203" i="7"/>
  <c r="M203" i="7"/>
  <c r="L203" i="7"/>
  <c r="K203" i="7"/>
  <c r="Y202" i="7"/>
  <c r="X202" i="7"/>
  <c r="W202" i="7"/>
  <c r="U202" i="7"/>
  <c r="T202" i="7"/>
  <c r="S202" i="7"/>
  <c r="Q202" i="7"/>
  <c r="P202" i="7"/>
  <c r="O202" i="7"/>
  <c r="M202" i="7"/>
  <c r="L202" i="7"/>
  <c r="K202" i="7"/>
  <c r="Y204" i="7"/>
  <c r="X204" i="7"/>
  <c r="W204" i="7"/>
  <c r="U204" i="7"/>
  <c r="T204" i="7"/>
  <c r="S204" i="7"/>
  <c r="Q204" i="7"/>
  <c r="P204" i="7"/>
  <c r="O204" i="7"/>
  <c r="M204" i="7"/>
  <c r="L204" i="7"/>
  <c r="K204" i="7"/>
  <c r="Y206" i="7"/>
  <c r="X206" i="7"/>
  <c r="W206" i="7"/>
  <c r="U206" i="7"/>
  <c r="T206" i="7"/>
  <c r="S206" i="7"/>
  <c r="Q206" i="7"/>
  <c r="P206" i="7"/>
  <c r="O206" i="7"/>
  <c r="M206" i="7"/>
  <c r="L206" i="7"/>
  <c r="K206" i="7"/>
  <c r="Y207" i="7"/>
  <c r="X207" i="7"/>
  <c r="W207" i="7"/>
  <c r="U207" i="7"/>
  <c r="T207" i="7"/>
  <c r="S207" i="7"/>
  <c r="Q207" i="7"/>
  <c r="P207" i="7"/>
  <c r="O207" i="7"/>
  <c r="M207" i="7"/>
  <c r="L207" i="7"/>
  <c r="K207" i="7"/>
  <c r="N180" i="2"/>
  <c r="Q180" i="2" s="1"/>
  <c r="T180" i="2" s="1"/>
  <c r="O180" i="2"/>
  <c r="R180" i="2" s="1"/>
  <c r="U180" i="2" s="1"/>
  <c r="P180" i="2"/>
  <c r="S180" i="2" s="1"/>
  <c r="V180" i="2" s="1"/>
  <c r="Y198" i="7"/>
  <c r="X198" i="7"/>
  <c r="W198" i="7"/>
  <c r="U198" i="7"/>
  <c r="T198" i="7"/>
  <c r="S198" i="7"/>
  <c r="Q198" i="7"/>
  <c r="P198" i="7"/>
  <c r="O198" i="7"/>
  <c r="M198" i="7"/>
  <c r="L198" i="7"/>
  <c r="K198" i="7"/>
  <c r="Y131" i="7"/>
  <c r="X131" i="7"/>
  <c r="W131" i="7"/>
  <c r="U131" i="7"/>
  <c r="T131" i="7"/>
  <c r="S131" i="7"/>
  <c r="Q131" i="7"/>
  <c r="P131" i="7"/>
  <c r="O131" i="7"/>
  <c r="M131" i="7"/>
  <c r="L131" i="7"/>
  <c r="K131" i="7"/>
  <c r="Y129" i="7"/>
  <c r="X129" i="7"/>
  <c r="W129" i="7"/>
  <c r="U129" i="7"/>
  <c r="T129" i="7"/>
  <c r="S129" i="7"/>
  <c r="Q129" i="7"/>
  <c r="P129" i="7"/>
  <c r="O129" i="7"/>
  <c r="M129" i="7"/>
  <c r="L129" i="7"/>
  <c r="K129" i="7"/>
  <c r="Y132" i="7"/>
  <c r="X132" i="7"/>
  <c r="W132" i="7"/>
  <c r="U132" i="7"/>
  <c r="T132" i="7"/>
  <c r="S132" i="7"/>
  <c r="Q132" i="7"/>
  <c r="P132" i="7"/>
  <c r="O132" i="7"/>
  <c r="M132" i="7"/>
  <c r="L132" i="7"/>
  <c r="K132" i="7"/>
  <c r="Y130" i="7"/>
  <c r="X130" i="7"/>
  <c r="W130" i="7"/>
  <c r="U130" i="7"/>
  <c r="T130" i="7"/>
  <c r="S130" i="7"/>
  <c r="Q130" i="7"/>
  <c r="P130" i="7"/>
  <c r="O130" i="7"/>
  <c r="M130" i="7"/>
  <c r="L130" i="7"/>
  <c r="K130" i="7"/>
  <c r="Y155" i="7"/>
  <c r="X155" i="7"/>
  <c r="W155" i="7"/>
  <c r="U155" i="7"/>
  <c r="T155" i="7"/>
  <c r="S155" i="7"/>
  <c r="Q155" i="7"/>
  <c r="P155" i="7"/>
  <c r="O155" i="7"/>
  <c r="M155" i="7"/>
  <c r="L155" i="7"/>
  <c r="K155" i="7"/>
  <c r="Y128" i="7"/>
  <c r="X128" i="7"/>
  <c r="W128" i="7"/>
  <c r="U128" i="7"/>
  <c r="T128" i="7"/>
  <c r="S128" i="7"/>
  <c r="Q128" i="7"/>
  <c r="P128" i="7"/>
  <c r="O128" i="7"/>
  <c r="M128" i="7"/>
  <c r="L128" i="7"/>
  <c r="K128" i="7"/>
  <c r="Y215" i="7"/>
  <c r="X215" i="7"/>
  <c r="W215" i="7"/>
  <c r="U215" i="7"/>
  <c r="T215" i="7"/>
  <c r="S215" i="7"/>
  <c r="Q215" i="7"/>
  <c r="P215" i="7"/>
  <c r="O215" i="7"/>
  <c r="M215" i="7"/>
  <c r="L215" i="7"/>
  <c r="K215" i="7"/>
  <c r="Y214" i="7"/>
  <c r="X214" i="7"/>
  <c r="W214" i="7"/>
  <c r="U214" i="7"/>
  <c r="T214" i="7"/>
  <c r="S214" i="7"/>
  <c r="Q214" i="7"/>
  <c r="P214" i="7"/>
  <c r="O214" i="7"/>
  <c r="M214" i="7"/>
  <c r="L214" i="7"/>
  <c r="K214" i="7"/>
  <c r="Y213" i="7"/>
  <c r="X213" i="7"/>
  <c r="W213" i="7"/>
  <c r="U213" i="7"/>
  <c r="T213" i="7"/>
  <c r="S213" i="7"/>
  <c r="Q213" i="7"/>
  <c r="P213" i="7"/>
  <c r="O213" i="7"/>
  <c r="M213" i="7"/>
  <c r="L213" i="7"/>
  <c r="K213" i="7"/>
  <c r="Y212" i="7"/>
  <c r="X212" i="7"/>
  <c r="W212" i="7"/>
  <c r="U212" i="7"/>
  <c r="T212" i="7"/>
  <c r="S212" i="7"/>
  <c r="Q212" i="7"/>
  <c r="P212" i="7"/>
  <c r="O212" i="7"/>
  <c r="M212" i="7"/>
  <c r="L212" i="7"/>
  <c r="K212" i="7"/>
  <c r="Y211" i="7"/>
  <c r="X211" i="7"/>
  <c r="W211" i="7"/>
  <c r="U211" i="7"/>
  <c r="T211" i="7"/>
  <c r="S211" i="7"/>
  <c r="Q211" i="7"/>
  <c r="P211" i="7"/>
  <c r="O211" i="7"/>
  <c r="M211" i="7"/>
  <c r="L211" i="7"/>
  <c r="K211" i="7"/>
  <c r="Y210" i="7"/>
  <c r="X210" i="7"/>
  <c r="W210" i="7"/>
  <c r="U210" i="7"/>
  <c r="T210" i="7"/>
  <c r="S210" i="7"/>
  <c r="Q210" i="7"/>
  <c r="P210" i="7"/>
  <c r="O210" i="7"/>
  <c r="M210" i="7"/>
  <c r="L210" i="7"/>
  <c r="K210" i="7"/>
  <c r="Y209" i="7"/>
  <c r="X209" i="7"/>
  <c r="W209" i="7"/>
  <c r="U209" i="7"/>
  <c r="T209" i="7"/>
  <c r="S209" i="7"/>
  <c r="Q209" i="7"/>
  <c r="P209" i="7"/>
  <c r="O209" i="7"/>
  <c r="M209" i="7"/>
  <c r="L209" i="7"/>
  <c r="K209" i="7"/>
  <c r="Y208" i="7"/>
  <c r="X208" i="7"/>
  <c r="W208" i="7"/>
  <c r="U208" i="7"/>
  <c r="T208" i="7"/>
  <c r="S208" i="7"/>
  <c r="Q208" i="7"/>
  <c r="P208" i="7"/>
  <c r="O208" i="7"/>
  <c r="M208" i="7"/>
  <c r="L208" i="7"/>
  <c r="K208" i="7"/>
  <c r="Y127" i="7"/>
  <c r="X127" i="7"/>
  <c r="W127" i="7"/>
  <c r="U127" i="7"/>
  <c r="T127" i="7"/>
  <c r="S127" i="7"/>
  <c r="Q127" i="7"/>
  <c r="P127" i="7"/>
  <c r="O127" i="7"/>
  <c r="M127" i="7"/>
  <c r="L127" i="7"/>
  <c r="K127" i="7"/>
  <c r="Y126" i="7"/>
  <c r="X126" i="7"/>
  <c r="W126" i="7"/>
  <c r="U126" i="7"/>
  <c r="T126" i="7"/>
  <c r="S126" i="7"/>
  <c r="Q126" i="7"/>
  <c r="P126" i="7"/>
  <c r="O126" i="7"/>
  <c r="M126" i="7"/>
  <c r="L126" i="7"/>
  <c r="K126" i="7"/>
  <c r="Y125" i="7"/>
  <c r="X125" i="7"/>
  <c r="W125" i="7"/>
  <c r="U125" i="7"/>
  <c r="T125" i="7"/>
  <c r="S125" i="7"/>
  <c r="Q125" i="7"/>
  <c r="P125" i="7"/>
  <c r="O125" i="7"/>
  <c r="M125" i="7"/>
  <c r="L125" i="7"/>
  <c r="K125" i="7"/>
  <c r="Y124" i="7"/>
  <c r="X124" i="7"/>
  <c r="W124" i="7"/>
  <c r="U124" i="7"/>
  <c r="T124" i="7"/>
  <c r="S124" i="7"/>
  <c r="Q124" i="7"/>
  <c r="P124" i="7"/>
  <c r="O124" i="7"/>
  <c r="M124" i="7"/>
  <c r="L124" i="7"/>
  <c r="K124" i="7"/>
  <c r="Y301" i="7"/>
  <c r="X301" i="7"/>
  <c r="W301" i="7"/>
  <c r="U301" i="7"/>
  <c r="T301" i="7"/>
  <c r="S301" i="7"/>
  <c r="Q301" i="7"/>
  <c r="P301" i="7"/>
  <c r="O301" i="7"/>
  <c r="M301" i="7"/>
  <c r="L301" i="7"/>
  <c r="K301" i="7"/>
  <c r="Y300" i="7"/>
  <c r="X300" i="7"/>
  <c r="W300" i="7"/>
  <c r="U300" i="7"/>
  <c r="T300" i="7"/>
  <c r="S300" i="7"/>
  <c r="Q300" i="7"/>
  <c r="P300" i="7"/>
  <c r="O300" i="7"/>
  <c r="M300" i="7"/>
  <c r="L300" i="7"/>
  <c r="K300" i="7"/>
  <c r="Y299" i="7"/>
  <c r="X299" i="7"/>
  <c r="W299" i="7"/>
  <c r="U299" i="7"/>
  <c r="T299" i="7"/>
  <c r="S299" i="7"/>
  <c r="Q299" i="7"/>
  <c r="P299" i="7"/>
  <c r="O299" i="7"/>
  <c r="M299" i="7"/>
  <c r="L299" i="7"/>
  <c r="K299" i="7"/>
  <c r="Y383" i="7"/>
  <c r="X383" i="7"/>
  <c r="W383" i="7"/>
  <c r="U383" i="7"/>
  <c r="T383" i="7"/>
  <c r="S383" i="7"/>
  <c r="Q383" i="7"/>
  <c r="P383" i="7"/>
  <c r="O383" i="7"/>
  <c r="M383" i="7"/>
  <c r="L383" i="7"/>
  <c r="K383" i="7"/>
  <c r="Y401" i="7"/>
  <c r="X401" i="7"/>
  <c r="W401" i="7"/>
  <c r="U401" i="7"/>
  <c r="T401" i="7"/>
  <c r="S401" i="7"/>
  <c r="Q401" i="7"/>
  <c r="P401" i="7"/>
  <c r="O401" i="7"/>
  <c r="M401" i="7"/>
  <c r="L401" i="7"/>
  <c r="K401" i="7"/>
  <c r="Y420" i="7"/>
  <c r="X420" i="7"/>
  <c r="W420" i="7"/>
  <c r="U420" i="7"/>
  <c r="T420" i="7"/>
  <c r="S420" i="7"/>
  <c r="Q420" i="7"/>
  <c r="P420" i="7"/>
  <c r="O420" i="7"/>
  <c r="M420" i="7"/>
  <c r="L420" i="7"/>
  <c r="K420" i="7"/>
  <c r="Y364" i="7"/>
  <c r="X364" i="7"/>
  <c r="W364" i="7"/>
  <c r="U364" i="7"/>
  <c r="T364" i="7"/>
  <c r="S364" i="7"/>
  <c r="Q364" i="7"/>
  <c r="P364" i="7"/>
  <c r="O364" i="7"/>
  <c r="M364" i="7"/>
  <c r="L364" i="7"/>
  <c r="K364" i="7"/>
  <c r="Y338" i="7"/>
  <c r="X338" i="7"/>
  <c r="W338" i="7"/>
  <c r="U338" i="7"/>
  <c r="T338" i="7"/>
  <c r="S338" i="7"/>
  <c r="Q338" i="7"/>
  <c r="P338" i="7"/>
  <c r="O338" i="7"/>
  <c r="M338" i="7"/>
  <c r="L338" i="7"/>
  <c r="K338" i="7"/>
  <c r="Y245" i="7"/>
  <c r="X245" i="7"/>
  <c r="W245" i="7"/>
  <c r="U245" i="7"/>
  <c r="T245" i="7"/>
  <c r="S245" i="7"/>
  <c r="Q245" i="7"/>
  <c r="P245" i="7"/>
  <c r="O245" i="7"/>
  <c r="M245" i="7"/>
  <c r="L245" i="7"/>
  <c r="K245" i="7"/>
  <c r="Y302" i="7"/>
  <c r="X302" i="7"/>
  <c r="W302" i="7"/>
  <c r="U302" i="7"/>
  <c r="T302" i="7"/>
  <c r="S302" i="7"/>
  <c r="Q302" i="7"/>
  <c r="P302" i="7"/>
  <c r="O302" i="7"/>
  <c r="M302" i="7"/>
  <c r="L302" i="7"/>
  <c r="K302" i="7"/>
  <c r="Y286" i="7"/>
  <c r="X286" i="7"/>
  <c r="W286" i="7"/>
  <c r="U286" i="7"/>
  <c r="T286" i="7"/>
  <c r="S286" i="7"/>
  <c r="Q286" i="7"/>
  <c r="P286" i="7"/>
  <c r="O286" i="7"/>
  <c r="M286" i="7"/>
  <c r="L286" i="7"/>
  <c r="K286" i="7"/>
  <c r="Y263" i="7"/>
  <c r="X263" i="7"/>
  <c r="W263" i="7"/>
  <c r="U263" i="7"/>
  <c r="T263" i="7"/>
  <c r="S263" i="7"/>
  <c r="Q263" i="7"/>
  <c r="P263" i="7"/>
  <c r="O263" i="7"/>
  <c r="M263" i="7"/>
  <c r="L263" i="7"/>
  <c r="K263" i="7"/>
  <c r="Y223" i="7"/>
  <c r="X223" i="7"/>
  <c r="W223" i="7"/>
  <c r="U223" i="7"/>
  <c r="T223" i="7"/>
  <c r="S223" i="7"/>
  <c r="Q223" i="7"/>
  <c r="P223" i="7"/>
  <c r="O223" i="7"/>
  <c r="M223" i="7"/>
  <c r="L223" i="7"/>
  <c r="K223" i="7"/>
  <c r="Y199" i="7"/>
  <c r="X199" i="7"/>
  <c r="W199" i="7"/>
  <c r="U199" i="7"/>
  <c r="T199" i="7"/>
  <c r="S199" i="7"/>
  <c r="Q199" i="7"/>
  <c r="P199" i="7"/>
  <c r="O199" i="7"/>
  <c r="M199" i="7"/>
  <c r="L199" i="7"/>
  <c r="K199" i="7"/>
  <c r="Y134" i="7"/>
  <c r="X134" i="7"/>
  <c r="W134" i="7"/>
  <c r="U134" i="7"/>
  <c r="T134" i="7"/>
  <c r="S134" i="7"/>
  <c r="Q134" i="7"/>
  <c r="P134" i="7"/>
  <c r="O134" i="7"/>
  <c r="M134" i="7"/>
  <c r="L134" i="7"/>
  <c r="K134" i="7"/>
  <c r="Y159" i="7"/>
  <c r="X159" i="7"/>
  <c r="W159" i="7"/>
  <c r="U159" i="7"/>
  <c r="T159" i="7"/>
  <c r="S159" i="7"/>
  <c r="Q159" i="7"/>
  <c r="P159" i="7"/>
  <c r="O159" i="7"/>
  <c r="M159" i="7"/>
  <c r="L159" i="7"/>
  <c r="K159" i="7"/>
  <c r="Y158" i="7"/>
  <c r="X158" i="7"/>
  <c r="W158" i="7"/>
  <c r="U158" i="7"/>
  <c r="T158" i="7"/>
  <c r="S158" i="7"/>
  <c r="Q158" i="7"/>
  <c r="P158" i="7"/>
  <c r="O158" i="7"/>
  <c r="M158" i="7"/>
  <c r="L158" i="7"/>
  <c r="K158" i="7"/>
  <c r="Y157" i="7"/>
  <c r="X157" i="7"/>
  <c r="W157" i="7"/>
  <c r="U157" i="7"/>
  <c r="T157" i="7"/>
  <c r="S157" i="7"/>
  <c r="Q157" i="7"/>
  <c r="P157" i="7"/>
  <c r="O157" i="7"/>
  <c r="M157" i="7"/>
  <c r="L157" i="7"/>
  <c r="K157" i="7"/>
  <c r="Y156" i="7"/>
  <c r="X156" i="7"/>
  <c r="W156" i="7"/>
  <c r="U156" i="7"/>
  <c r="T156" i="7"/>
  <c r="S156" i="7"/>
  <c r="Q156" i="7"/>
  <c r="P156" i="7"/>
  <c r="O156" i="7"/>
  <c r="M156" i="7"/>
  <c r="L156" i="7"/>
  <c r="K156" i="7"/>
  <c r="Y154" i="7"/>
  <c r="X154" i="7"/>
  <c r="W154" i="7"/>
  <c r="U154" i="7"/>
  <c r="T154" i="7"/>
  <c r="S154" i="7"/>
  <c r="Q154" i="7"/>
  <c r="P154" i="7"/>
  <c r="O154" i="7"/>
  <c r="M154" i="7"/>
  <c r="L154" i="7"/>
  <c r="K154" i="7"/>
  <c r="Y153" i="7"/>
  <c r="X153" i="7"/>
  <c r="W153" i="7"/>
  <c r="U153" i="7"/>
  <c r="T153" i="7"/>
  <c r="S153" i="7"/>
  <c r="Q153" i="7"/>
  <c r="P153" i="7"/>
  <c r="O153" i="7"/>
  <c r="M153" i="7"/>
  <c r="L153" i="7"/>
  <c r="K153" i="7"/>
  <c r="Y152" i="7"/>
  <c r="X152" i="7"/>
  <c r="W152" i="7"/>
  <c r="U152" i="7"/>
  <c r="T152" i="7"/>
  <c r="S152" i="7"/>
  <c r="Q152" i="7"/>
  <c r="P152" i="7"/>
  <c r="O152" i="7"/>
  <c r="M152" i="7"/>
  <c r="L152" i="7"/>
  <c r="K152" i="7"/>
  <c r="Y151" i="7"/>
  <c r="X151" i="7"/>
  <c r="W151" i="7"/>
  <c r="U151" i="7"/>
  <c r="T151" i="7"/>
  <c r="S151" i="7"/>
  <c r="Q151" i="7"/>
  <c r="P151" i="7"/>
  <c r="O151" i="7"/>
  <c r="M151" i="7"/>
  <c r="L151" i="7"/>
  <c r="K151" i="7"/>
  <c r="Y150" i="7"/>
  <c r="X150" i="7"/>
  <c r="W150" i="7"/>
  <c r="U150" i="7"/>
  <c r="T150" i="7"/>
  <c r="S150" i="7"/>
  <c r="Q150" i="7"/>
  <c r="P150" i="7"/>
  <c r="O150" i="7"/>
  <c r="M150" i="7"/>
  <c r="L150" i="7"/>
  <c r="K150" i="7"/>
  <c r="Y149" i="7"/>
  <c r="X149" i="7"/>
  <c r="W149" i="7"/>
  <c r="U149" i="7"/>
  <c r="T149" i="7"/>
  <c r="S149" i="7"/>
  <c r="Q149" i="7"/>
  <c r="P149" i="7"/>
  <c r="O149" i="7"/>
  <c r="M149" i="7"/>
  <c r="L149" i="7"/>
  <c r="K149" i="7"/>
  <c r="Y148" i="7"/>
  <c r="X148" i="7"/>
  <c r="W148" i="7"/>
  <c r="U148" i="7"/>
  <c r="T148" i="7"/>
  <c r="S148" i="7"/>
  <c r="Q148" i="7"/>
  <c r="P148" i="7"/>
  <c r="O148" i="7"/>
  <c r="M148" i="7"/>
  <c r="L148" i="7"/>
  <c r="K148" i="7"/>
  <c r="Y222" i="7"/>
  <c r="X222" i="7"/>
  <c r="W222" i="7"/>
  <c r="U222" i="7"/>
  <c r="T222" i="7"/>
  <c r="S222" i="7"/>
  <c r="Q222" i="7"/>
  <c r="P222" i="7"/>
  <c r="O222" i="7"/>
  <c r="M222" i="7"/>
  <c r="L222" i="7"/>
  <c r="K222" i="7"/>
  <c r="N59" i="2"/>
  <c r="O59" i="2"/>
  <c r="P59" i="2"/>
  <c r="N60" i="2"/>
  <c r="O60" i="2"/>
  <c r="P60" i="2"/>
  <c r="N61" i="2"/>
  <c r="O61" i="2"/>
  <c r="P61" i="2"/>
  <c r="K22" i="7"/>
  <c r="L22" i="7"/>
  <c r="M22" i="7"/>
  <c r="O22" i="7"/>
  <c r="P22" i="7"/>
  <c r="Q22" i="7"/>
  <c r="S22" i="7"/>
  <c r="T22" i="7"/>
  <c r="U22" i="7"/>
  <c r="W22" i="7"/>
  <c r="X22" i="7"/>
  <c r="Y22" i="7"/>
  <c r="K23" i="7"/>
  <c r="L23" i="7"/>
  <c r="M23" i="7"/>
  <c r="O23" i="7"/>
  <c r="P23" i="7"/>
  <c r="Q23" i="7"/>
  <c r="S23" i="7"/>
  <c r="T23" i="7"/>
  <c r="U23" i="7"/>
  <c r="W23" i="7"/>
  <c r="X23" i="7"/>
  <c r="Y23" i="7"/>
  <c r="K24" i="7"/>
  <c r="L24" i="7"/>
  <c r="M24" i="7"/>
  <c r="O24" i="7"/>
  <c r="P24" i="7"/>
  <c r="Q24" i="7"/>
  <c r="S24" i="7"/>
  <c r="T24" i="7"/>
  <c r="U24" i="7"/>
  <c r="W24" i="7"/>
  <c r="X24" i="7"/>
  <c r="Y24" i="7"/>
  <c r="W64" i="7"/>
  <c r="X64" i="7"/>
  <c r="Y64" i="7"/>
  <c r="S64" i="7"/>
  <c r="T64" i="7"/>
  <c r="U64" i="7"/>
  <c r="O64" i="7"/>
  <c r="P64" i="7"/>
  <c r="Q64" i="7"/>
  <c r="K64" i="7"/>
  <c r="L64" i="7"/>
  <c r="M64" i="7"/>
  <c r="W101" i="7"/>
  <c r="X101" i="7"/>
  <c r="Y101" i="7"/>
  <c r="T101" i="7"/>
  <c r="O101" i="7"/>
  <c r="P101" i="7"/>
  <c r="Q101" i="7"/>
  <c r="K101" i="7"/>
  <c r="M101" i="7"/>
  <c r="W99" i="7"/>
  <c r="X99" i="7"/>
  <c r="Y99" i="7"/>
  <c r="T99" i="7"/>
  <c r="O99" i="7"/>
  <c r="P99" i="7"/>
  <c r="Q99" i="7"/>
  <c r="K99" i="7"/>
  <c r="L99" i="7"/>
  <c r="M99" i="7"/>
  <c r="Y88" i="7"/>
  <c r="X88" i="7"/>
  <c r="W88" i="7"/>
  <c r="U88" i="7"/>
  <c r="T88" i="7"/>
  <c r="S88" i="7"/>
  <c r="Q88" i="7"/>
  <c r="P88" i="7"/>
  <c r="O88" i="7"/>
  <c r="M88" i="7"/>
  <c r="L88" i="7"/>
  <c r="K88" i="7"/>
  <c r="W81" i="7"/>
  <c r="X81" i="7"/>
  <c r="Y81" i="7"/>
  <c r="S81" i="7"/>
  <c r="T81" i="7"/>
  <c r="U81" i="7"/>
  <c r="O81" i="7"/>
  <c r="P81" i="7"/>
  <c r="Q81" i="7"/>
  <c r="K81" i="7"/>
  <c r="L81" i="7"/>
  <c r="M81" i="7"/>
  <c r="W62" i="7"/>
  <c r="X62" i="7"/>
  <c r="Y62" i="7"/>
  <c r="S62" i="7"/>
  <c r="T62" i="7"/>
  <c r="U62" i="7"/>
  <c r="O62" i="7"/>
  <c r="P62" i="7"/>
  <c r="Q62" i="7"/>
  <c r="K62" i="7"/>
  <c r="L62" i="7"/>
  <c r="M62" i="7"/>
  <c r="Y39" i="7"/>
  <c r="W37" i="7"/>
  <c r="X37" i="7"/>
  <c r="Y37" i="7"/>
  <c r="S37" i="7"/>
  <c r="T37" i="7"/>
  <c r="U37" i="7"/>
  <c r="O37" i="7"/>
  <c r="P37" i="7"/>
  <c r="Q37" i="7"/>
  <c r="K37" i="7"/>
  <c r="L37" i="7"/>
  <c r="M37" i="7"/>
  <c r="Y47" i="7"/>
  <c r="Y48" i="7"/>
  <c r="X47" i="7"/>
  <c r="X48" i="7"/>
  <c r="W47" i="7"/>
  <c r="W48" i="7"/>
  <c r="U47" i="7"/>
  <c r="U48" i="7"/>
  <c r="T47" i="7"/>
  <c r="T48" i="7"/>
  <c r="S47" i="7"/>
  <c r="S48" i="7"/>
  <c r="Q47" i="7"/>
  <c r="Q48" i="7"/>
  <c r="P47" i="7"/>
  <c r="P48" i="7"/>
  <c r="O47" i="7"/>
  <c r="O48" i="7"/>
  <c r="M47" i="7"/>
  <c r="M48" i="7"/>
  <c r="L47" i="7"/>
  <c r="L48" i="7"/>
  <c r="K47" i="7"/>
  <c r="K48" i="7"/>
  <c r="W45" i="7"/>
  <c r="X45" i="7"/>
  <c r="Y45" i="7"/>
  <c r="S45" i="7"/>
  <c r="T45" i="7"/>
  <c r="U45" i="7"/>
  <c r="O45" i="7"/>
  <c r="P45" i="7"/>
  <c r="Q45" i="7"/>
  <c r="K45" i="7"/>
  <c r="L45" i="7"/>
  <c r="M45" i="7"/>
  <c r="W39" i="7"/>
  <c r="X39" i="7"/>
  <c r="S39" i="7"/>
  <c r="T39" i="7"/>
  <c r="U39" i="7"/>
  <c r="O39" i="7"/>
  <c r="P39" i="7"/>
  <c r="Q39" i="7"/>
  <c r="K39" i="7"/>
  <c r="L39" i="7"/>
  <c r="M39" i="7"/>
  <c r="X32" i="7"/>
  <c r="W32" i="7"/>
  <c r="U32" i="7"/>
  <c r="T32" i="7"/>
  <c r="S32" i="7"/>
  <c r="Q32" i="7"/>
  <c r="P32" i="7"/>
  <c r="O32" i="7"/>
  <c r="M32" i="7"/>
  <c r="L32" i="7"/>
  <c r="K32" i="7"/>
  <c r="U103" i="7"/>
  <c r="T103" i="7"/>
  <c r="S103" i="7"/>
  <c r="Y100" i="7"/>
  <c r="X100" i="7"/>
  <c r="W100" i="7"/>
  <c r="U100" i="7"/>
  <c r="T100" i="7"/>
  <c r="S100" i="7"/>
  <c r="Q100" i="7"/>
  <c r="P100" i="7"/>
  <c r="O100" i="7"/>
  <c r="M100" i="7"/>
  <c r="L100" i="7"/>
  <c r="K100" i="7"/>
  <c r="Y87" i="7"/>
  <c r="X87" i="7"/>
  <c r="W87" i="7"/>
  <c r="U87" i="7"/>
  <c r="T87" i="7"/>
  <c r="S87" i="7"/>
  <c r="Q87" i="7"/>
  <c r="P87" i="7"/>
  <c r="O87" i="7"/>
  <c r="M87" i="7"/>
  <c r="L87" i="7"/>
  <c r="K87" i="7"/>
  <c r="U98" i="7"/>
  <c r="U99" i="7"/>
  <c r="U101" i="7"/>
  <c r="U102" i="7"/>
  <c r="U110" i="7"/>
  <c r="U113" i="7"/>
  <c r="U114" i="7"/>
  <c r="U115" i="7"/>
  <c r="S98" i="7"/>
  <c r="S99" i="7"/>
  <c r="S101" i="7"/>
  <c r="S102" i="7"/>
  <c r="S110" i="7"/>
  <c r="S113" i="7"/>
  <c r="S114" i="7"/>
  <c r="S115" i="7"/>
  <c r="Y110" i="7"/>
  <c r="X110" i="7"/>
  <c r="W110" i="7"/>
  <c r="T110" i="7"/>
  <c r="Q110" i="7"/>
  <c r="Y113" i="7"/>
  <c r="X113" i="7"/>
  <c r="W113" i="7"/>
  <c r="T113" i="7"/>
  <c r="Q113" i="7"/>
  <c r="Y96" i="7"/>
  <c r="X96" i="7"/>
  <c r="W96" i="7"/>
  <c r="U96" i="7"/>
  <c r="T96" i="7"/>
  <c r="S96" i="7"/>
  <c r="Q96" i="7"/>
  <c r="P96" i="7"/>
  <c r="O96" i="7"/>
  <c r="M96" i="7"/>
  <c r="L96" i="7"/>
  <c r="K96" i="7"/>
  <c r="Y85" i="7"/>
  <c r="X85" i="7"/>
  <c r="W85" i="7"/>
  <c r="U85" i="7"/>
  <c r="T85" i="7"/>
  <c r="S85" i="7"/>
  <c r="Q85" i="7"/>
  <c r="P85" i="7"/>
  <c r="O85" i="7"/>
  <c r="M85" i="7"/>
  <c r="L85" i="7"/>
  <c r="K85" i="7"/>
  <c r="Y52" i="7"/>
  <c r="X52" i="7"/>
  <c r="W52" i="7"/>
  <c r="U52" i="7"/>
  <c r="T52" i="7"/>
  <c r="S52" i="7"/>
  <c r="Q52" i="7"/>
  <c r="P52" i="7"/>
  <c r="O52" i="7"/>
  <c r="M52" i="7"/>
  <c r="L52" i="7"/>
  <c r="K52" i="7"/>
  <c r="Y91" i="7"/>
  <c r="X91" i="7"/>
  <c r="W91" i="7"/>
  <c r="U91" i="7"/>
  <c r="T91" i="7"/>
  <c r="S91" i="7"/>
  <c r="Q91" i="7"/>
  <c r="P91" i="7"/>
  <c r="O91" i="7"/>
  <c r="M91" i="7"/>
  <c r="L91" i="7"/>
  <c r="K91" i="7"/>
  <c r="Y94" i="7"/>
  <c r="X94" i="7"/>
  <c r="W94" i="7"/>
  <c r="U94" i="7"/>
  <c r="T94" i="7"/>
  <c r="S94" i="7"/>
  <c r="Q94" i="7"/>
  <c r="P94" i="7"/>
  <c r="O94" i="7"/>
  <c r="M94" i="7"/>
  <c r="L94" i="7"/>
  <c r="K94" i="7"/>
  <c r="Y56" i="7"/>
  <c r="X56" i="7"/>
  <c r="W56" i="7"/>
  <c r="U56" i="7"/>
  <c r="T56" i="7"/>
  <c r="S56" i="7"/>
  <c r="Q56" i="7"/>
  <c r="P56" i="7"/>
  <c r="O56" i="7"/>
  <c r="M56" i="7"/>
  <c r="L56" i="7"/>
  <c r="K56" i="7"/>
  <c r="Y42" i="7"/>
  <c r="X42" i="7"/>
  <c r="W42" i="7"/>
  <c r="U42" i="7"/>
  <c r="T42" i="7"/>
  <c r="S42" i="7"/>
  <c r="Q42" i="7"/>
  <c r="P42" i="7"/>
  <c r="O42" i="7"/>
  <c r="M42" i="7"/>
  <c r="L42" i="7"/>
  <c r="K42" i="7"/>
  <c r="Y93" i="7"/>
  <c r="X93" i="7"/>
  <c r="W93" i="7"/>
  <c r="U93" i="7"/>
  <c r="T93" i="7"/>
  <c r="S93" i="7"/>
  <c r="Q93" i="7"/>
  <c r="P93" i="7"/>
  <c r="O93" i="7"/>
  <c r="M93" i="7"/>
  <c r="L93" i="7"/>
  <c r="K93" i="7"/>
  <c r="Y86" i="7"/>
  <c r="X86" i="7"/>
  <c r="W86" i="7"/>
  <c r="U86" i="7"/>
  <c r="T86" i="7"/>
  <c r="S86" i="7"/>
  <c r="Q86" i="7"/>
  <c r="P86" i="7"/>
  <c r="O86" i="7"/>
  <c r="M86" i="7"/>
  <c r="L86" i="7"/>
  <c r="K86" i="7"/>
  <c r="Y57" i="7"/>
  <c r="X57" i="7"/>
  <c r="W57" i="7"/>
  <c r="U57" i="7"/>
  <c r="T57" i="7"/>
  <c r="S57" i="7"/>
  <c r="Q57" i="7"/>
  <c r="P57" i="7"/>
  <c r="O57" i="7"/>
  <c r="M57" i="7"/>
  <c r="L57" i="7"/>
  <c r="K57" i="7"/>
  <c r="Y43" i="7"/>
  <c r="X43" i="7"/>
  <c r="W43" i="7"/>
  <c r="U43" i="7"/>
  <c r="T43" i="7"/>
  <c r="S43" i="7"/>
  <c r="Q43" i="7"/>
  <c r="P43" i="7"/>
  <c r="O43" i="7"/>
  <c r="M43" i="7"/>
  <c r="L43" i="7"/>
  <c r="K43" i="7"/>
  <c r="Y114" i="7"/>
  <c r="X114" i="7"/>
  <c r="W114" i="7"/>
  <c r="T114" i="7"/>
  <c r="Q114" i="7"/>
  <c r="Y97" i="7"/>
  <c r="X97" i="7"/>
  <c r="W97" i="7"/>
  <c r="U97" i="7"/>
  <c r="T97" i="7"/>
  <c r="S97" i="7"/>
  <c r="Q97" i="7"/>
  <c r="P97" i="7"/>
  <c r="O97" i="7"/>
  <c r="M97" i="7"/>
  <c r="L97" i="7"/>
  <c r="K97" i="7"/>
  <c r="Y69" i="7"/>
  <c r="X69" i="7"/>
  <c r="W69" i="7"/>
  <c r="U69" i="7"/>
  <c r="T69" i="7"/>
  <c r="S69" i="7"/>
  <c r="Q69" i="7"/>
  <c r="P69" i="7"/>
  <c r="O69" i="7"/>
  <c r="M69" i="7"/>
  <c r="L69" i="7"/>
  <c r="K69" i="7"/>
  <c r="Y63" i="7"/>
  <c r="X63" i="7"/>
  <c r="W63" i="7"/>
  <c r="U63" i="7"/>
  <c r="T63" i="7"/>
  <c r="S63" i="7"/>
  <c r="Q63" i="7"/>
  <c r="P63" i="7"/>
  <c r="O63" i="7"/>
  <c r="M63" i="7"/>
  <c r="L63" i="7"/>
  <c r="K63" i="7"/>
  <c r="Y46" i="7"/>
  <c r="X46" i="7"/>
  <c r="W46" i="7"/>
  <c r="U46" i="7"/>
  <c r="T46" i="7"/>
  <c r="S46" i="7"/>
  <c r="Q46" i="7"/>
  <c r="P46" i="7"/>
  <c r="O46" i="7"/>
  <c r="M46" i="7"/>
  <c r="L46" i="7"/>
  <c r="K46" i="7"/>
  <c r="Y103" i="7"/>
  <c r="X103" i="7"/>
  <c r="W103" i="7"/>
  <c r="Q103" i="7"/>
  <c r="P103" i="7"/>
  <c r="O103" i="7"/>
  <c r="M103" i="7"/>
  <c r="Y115" i="7"/>
  <c r="X115" i="7"/>
  <c r="W115" i="7"/>
  <c r="T115" i="7"/>
  <c r="Q115" i="7"/>
  <c r="P115" i="7"/>
  <c r="O115" i="7"/>
  <c r="M115" i="7"/>
  <c r="L115" i="7"/>
  <c r="K115" i="7"/>
  <c r="Y82" i="7"/>
  <c r="X82" i="7"/>
  <c r="W82" i="7"/>
  <c r="U82" i="7"/>
  <c r="T82" i="7"/>
  <c r="S82" i="7"/>
  <c r="Q82" i="7"/>
  <c r="P82" i="7"/>
  <c r="O82" i="7"/>
  <c r="M82" i="7"/>
  <c r="L82" i="7"/>
  <c r="K82" i="7"/>
  <c r="Y65" i="7"/>
  <c r="X65" i="7"/>
  <c r="W65" i="7"/>
  <c r="U65" i="7"/>
  <c r="T65" i="7"/>
  <c r="S65" i="7"/>
  <c r="Q65" i="7"/>
  <c r="P65" i="7"/>
  <c r="O65" i="7"/>
  <c r="M65" i="7"/>
  <c r="L65" i="7"/>
  <c r="K65" i="7"/>
  <c r="Y49" i="7"/>
  <c r="X49" i="7"/>
  <c r="W49" i="7"/>
  <c r="U49" i="7"/>
  <c r="T49" i="7"/>
  <c r="S49" i="7"/>
  <c r="Q49" i="7"/>
  <c r="P49" i="7"/>
  <c r="O49" i="7"/>
  <c r="M49" i="7"/>
  <c r="L49" i="7"/>
  <c r="K49" i="7"/>
  <c r="Y102" i="7"/>
  <c r="X102" i="7"/>
  <c r="W102" i="7"/>
  <c r="T102" i="7"/>
  <c r="Q102" i="7"/>
  <c r="P102" i="7"/>
  <c r="O102" i="7"/>
  <c r="M102" i="7"/>
  <c r="Y98" i="7"/>
  <c r="X98" i="7"/>
  <c r="W98" i="7"/>
  <c r="T98" i="7"/>
  <c r="Q98" i="7"/>
  <c r="P98" i="7"/>
  <c r="O98" i="7"/>
  <c r="M98" i="7"/>
  <c r="L98" i="7"/>
  <c r="K98" i="7"/>
  <c r="Y90" i="7"/>
  <c r="X90" i="7"/>
  <c r="W90" i="7"/>
  <c r="U90" i="7"/>
  <c r="T90" i="7"/>
  <c r="S90" i="7"/>
  <c r="Q90" i="7"/>
  <c r="P90" i="7"/>
  <c r="O90" i="7"/>
  <c r="M90" i="7"/>
  <c r="L90" i="7"/>
  <c r="K90" i="7"/>
  <c r="Y58" i="7"/>
  <c r="X58" i="7"/>
  <c r="W58" i="7"/>
  <c r="U58" i="7"/>
  <c r="T58" i="7"/>
  <c r="S58" i="7"/>
  <c r="Q58" i="7"/>
  <c r="P58" i="7"/>
  <c r="O58" i="7"/>
  <c r="M58" i="7"/>
  <c r="L58" i="7"/>
  <c r="K58" i="7"/>
  <c r="Y44" i="7"/>
  <c r="X44" i="7"/>
  <c r="W44" i="7"/>
  <c r="U44" i="7"/>
  <c r="T44" i="7"/>
  <c r="S44" i="7"/>
  <c r="Q44" i="7"/>
  <c r="P44" i="7"/>
  <c r="O44" i="7"/>
  <c r="M44" i="7"/>
  <c r="L44" i="7"/>
  <c r="K44" i="7"/>
  <c r="Y54" i="7"/>
  <c r="X54" i="7"/>
  <c r="W54" i="7"/>
  <c r="U54" i="7"/>
  <c r="T54" i="7"/>
  <c r="S54" i="7"/>
  <c r="Q54" i="7"/>
  <c r="P54" i="7"/>
  <c r="O54" i="7"/>
  <c r="M54" i="7"/>
  <c r="L54" i="7"/>
  <c r="K54" i="7"/>
  <c r="Y41" i="7"/>
  <c r="X41" i="7"/>
  <c r="W41" i="7"/>
  <c r="U41" i="7"/>
  <c r="T41" i="7"/>
  <c r="S41" i="7"/>
  <c r="Q41" i="7"/>
  <c r="P41" i="7"/>
  <c r="O41" i="7"/>
  <c r="M41" i="7"/>
  <c r="L41" i="7"/>
  <c r="K41" i="7"/>
  <c r="Y95" i="7"/>
  <c r="X95" i="7"/>
  <c r="W95" i="7"/>
  <c r="U95" i="7"/>
  <c r="T95" i="7"/>
  <c r="S95" i="7"/>
  <c r="Q95" i="7"/>
  <c r="P95" i="7"/>
  <c r="O95" i="7"/>
  <c r="M95" i="7"/>
  <c r="L95" i="7"/>
  <c r="K95" i="7"/>
  <c r="Y68" i="7"/>
  <c r="X68" i="7"/>
  <c r="W68" i="7"/>
  <c r="U68" i="7"/>
  <c r="T68" i="7"/>
  <c r="S68" i="7"/>
  <c r="Q68" i="7"/>
  <c r="P68" i="7"/>
  <c r="O68" i="7"/>
  <c r="M68" i="7"/>
  <c r="L68" i="7"/>
  <c r="K68" i="7"/>
  <c r="Y53" i="7"/>
  <c r="X53" i="7"/>
  <c r="W53" i="7"/>
  <c r="U53" i="7"/>
  <c r="T53" i="7"/>
  <c r="S53" i="7"/>
  <c r="Q53" i="7"/>
  <c r="P53" i="7"/>
  <c r="O53" i="7"/>
  <c r="M53" i="7"/>
  <c r="L53" i="7"/>
  <c r="K53" i="7"/>
  <c r="Y40" i="7"/>
  <c r="X40" i="7"/>
  <c r="W40" i="7"/>
  <c r="U40" i="7"/>
  <c r="T40" i="7"/>
  <c r="S40" i="7"/>
  <c r="Q40" i="7"/>
  <c r="P40" i="7"/>
  <c r="O40" i="7"/>
  <c r="M40" i="7"/>
  <c r="L40" i="7"/>
  <c r="K40" i="7"/>
  <c r="Y92" i="7"/>
  <c r="X92" i="7"/>
  <c r="W92" i="7"/>
  <c r="U92" i="7"/>
  <c r="T92" i="7"/>
  <c r="S92" i="7"/>
  <c r="Q92" i="7"/>
  <c r="P92" i="7"/>
  <c r="O92" i="7"/>
  <c r="M92" i="7"/>
  <c r="L92" i="7"/>
  <c r="K92" i="7"/>
  <c r="Y89" i="7"/>
  <c r="X89" i="7"/>
  <c r="W89" i="7"/>
  <c r="U89" i="7"/>
  <c r="T89" i="7"/>
  <c r="S89" i="7"/>
  <c r="Q89" i="7"/>
  <c r="P89" i="7"/>
  <c r="O89" i="7"/>
  <c r="M89" i="7"/>
  <c r="L89" i="7"/>
  <c r="K89" i="7"/>
  <c r="Y70" i="7"/>
  <c r="X70" i="7"/>
  <c r="W70" i="7"/>
  <c r="U70" i="7"/>
  <c r="T70" i="7"/>
  <c r="S70" i="7"/>
  <c r="Q70" i="7"/>
  <c r="P70" i="7"/>
  <c r="O70" i="7"/>
  <c r="M70" i="7"/>
  <c r="L70" i="7"/>
  <c r="K70" i="7"/>
  <c r="Y55" i="7"/>
  <c r="X55" i="7"/>
  <c r="W55" i="7"/>
  <c r="U55" i="7"/>
  <c r="T55" i="7"/>
  <c r="S55" i="7"/>
  <c r="Q55" i="7"/>
  <c r="P55" i="7"/>
  <c r="O55" i="7"/>
  <c r="M55" i="7"/>
  <c r="L55" i="7"/>
  <c r="K55" i="7"/>
  <c r="Y38" i="7"/>
  <c r="X38" i="7"/>
  <c r="W38" i="7"/>
  <c r="U38" i="7"/>
  <c r="T38" i="7"/>
  <c r="S38" i="7"/>
  <c r="Q38" i="7"/>
  <c r="P38" i="7"/>
  <c r="O38" i="7"/>
  <c r="M38" i="7"/>
  <c r="L38" i="7"/>
  <c r="K38" i="7"/>
  <c r="Y36" i="7"/>
  <c r="X36" i="7"/>
  <c r="W36" i="7"/>
  <c r="U36" i="7"/>
  <c r="T36" i="7"/>
  <c r="S36" i="7"/>
  <c r="Q36" i="7"/>
  <c r="P36" i="7"/>
  <c r="O36" i="7"/>
  <c r="M36" i="7"/>
  <c r="L36" i="7"/>
  <c r="K36" i="7"/>
  <c r="Y35" i="7"/>
  <c r="X35" i="7"/>
  <c r="W35" i="7"/>
  <c r="U35" i="7"/>
  <c r="T35" i="7"/>
  <c r="S35" i="7"/>
  <c r="Q35" i="7"/>
  <c r="P35" i="7"/>
  <c r="O35" i="7"/>
  <c r="M35" i="7"/>
  <c r="L35" i="7"/>
  <c r="K35" i="7"/>
  <c r="K34" i="7"/>
  <c r="Y34" i="7"/>
  <c r="X34" i="7"/>
  <c r="W34" i="7"/>
  <c r="U34" i="7"/>
  <c r="T34" i="7"/>
  <c r="S34" i="7"/>
  <c r="Q34" i="7"/>
  <c r="P34" i="7"/>
  <c r="O34" i="7"/>
  <c r="M34" i="7"/>
  <c r="L34" i="7"/>
  <c r="Y33" i="7"/>
  <c r="X33" i="7"/>
  <c r="W33" i="7"/>
  <c r="U33" i="7"/>
  <c r="T33" i="7"/>
  <c r="S33" i="7"/>
  <c r="Q33" i="7"/>
  <c r="P33" i="7"/>
  <c r="O33" i="7"/>
  <c r="M33" i="7"/>
  <c r="L33" i="7"/>
  <c r="K33" i="7"/>
  <c r="W9" i="7"/>
  <c r="W10" i="7"/>
  <c r="W11" i="7"/>
  <c r="W12" i="7"/>
  <c r="W13" i="7"/>
  <c r="W14" i="7"/>
  <c r="W15" i="7"/>
  <c r="W16" i="7"/>
  <c r="W17" i="7"/>
  <c r="W18" i="7"/>
  <c r="W19" i="7"/>
  <c r="W20" i="7"/>
  <c r="W21" i="7"/>
  <c r="W59" i="7"/>
  <c r="W60" i="7"/>
  <c r="W61" i="7"/>
  <c r="W25" i="7"/>
  <c r="W26" i="7"/>
  <c r="W27" i="7"/>
  <c r="W28" i="7"/>
  <c r="W79" i="7"/>
  <c r="W29" i="7"/>
  <c r="W8" i="7"/>
  <c r="Y8" i="7"/>
  <c r="X8" i="7"/>
  <c r="X9" i="7"/>
  <c r="X10" i="7"/>
  <c r="X11" i="7"/>
  <c r="X12" i="7"/>
  <c r="X13" i="7"/>
  <c r="X14" i="7"/>
  <c r="X15" i="7"/>
  <c r="X16" i="7"/>
  <c r="X17" i="7"/>
  <c r="X18" i="7"/>
  <c r="X19" i="7"/>
  <c r="X20" i="7"/>
  <c r="X21" i="7"/>
  <c r="X59" i="7"/>
  <c r="X60" i="7"/>
  <c r="X61" i="7"/>
  <c r="X25" i="7"/>
  <c r="X26" i="7"/>
  <c r="X27" i="7"/>
  <c r="X28" i="7"/>
  <c r="X79" i="7"/>
  <c r="X29" i="7"/>
  <c r="Y9" i="7"/>
  <c r="Y10" i="7"/>
  <c r="Y11" i="7"/>
  <c r="Y12" i="7"/>
  <c r="Y13" i="7"/>
  <c r="Y14" i="7"/>
  <c r="Y15" i="7"/>
  <c r="Y16" i="7"/>
  <c r="Y17" i="7"/>
  <c r="Y18" i="7"/>
  <c r="Y19" i="7"/>
  <c r="Y20" i="7"/>
  <c r="Y21" i="7"/>
  <c r="Y59" i="7"/>
  <c r="Y60" i="7"/>
  <c r="Y61" i="7"/>
  <c r="Y25" i="7"/>
  <c r="Y26" i="7"/>
  <c r="Y27" i="7"/>
  <c r="Y28" i="7"/>
  <c r="Y79" i="7"/>
  <c r="Y29" i="7"/>
  <c r="U9" i="7"/>
  <c r="U10" i="7"/>
  <c r="U11" i="7"/>
  <c r="U12" i="7"/>
  <c r="U13" i="7"/>
  <c r="U14" i="7"/>
  <c r="U15" i="7"/>
  <c r="U16" i="7"/>
  <c r="U17" i="7"/>
  <c r="U18" i="7"/>
  <c r="U19" i="7"/>
  <c r="U20" i="7"/>
  <c r="U21" i="7"/>
  <c r="U59" i="7"/>
  <c r="U60" i="7"/>
  <c r="U61" i="7"/>
  <c r="U25" i="7"/>
  <c r="U26" i="7"/>
  <c r="U27" i="7"/>
  <c r="U28" i="7"/>
  <c r="U79" i="7"/>
  <c r="U29" i="7"/>
  <c r="U8" i="7"/>
  <c r="T9" i="7"/>
  <c r="T10" i="7"/>
  <c r="T11" i="7"/>
  <c r="T12" i="7"/>
  <c r="T13" i="7"/>
  <c r="T14" i="7"/>
  <c r="T15" i="7"/>
  <c r="T16" i="7"/>
  <c r="T17" i="7"/>
  <c r="T18" i="7"/>
  <c r="T19" i="7"/>
  <c r="T20" i="7"/>
  <c r="T21" i="7"/>
  <c r="T59" i="7"/>
  <c r="T60" i="7"/>
  <c r="T61" i="7"/>
  <c r="T25" i="7"/>
  <c r="T26" i="7"/>
  <c r="T27" i="7"/>
  <c r="T28" i="7"/>
  <c r="T79" i="7"/>
  <c r="T29" i="7"/>
  <c r="T8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59" i="7"/>
  <c r="S60" i="7"/>
  <c r="S61" i="7"/>
  <c r="S25" i="7"/>
  <c r="S26" i="7"/>
  <c r="S27" i="7"/>
  <c r="S28" i="7"/>
  <c r="S79" i="7"/>
  <c r="S29" i="7"/>
  <c r="S8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59" i="7"/>
  <c r="Q60" i="7"/>
  <c r="Q61" i="7"/>
  <c r="Q25" i="7"/>
  <c r="Q26" i="7"/>
  <c r="Q27" i="7"/>
  <c r="Q28" i="7"/>
  <c r="Q79" i="7"/>
  <c r="Q29" i="7"/>
  <c r="Q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59" i="7"/>
  <c r="P60" i="7"/>
  <c r="P61" i="7"/>
  <c r="P25" i="7"/>
  <c r="P26" i="7"/>
  <c r="P27" i="7"/>
  <c r="P28" i="7"/>
  <c r="P79" i="7"/>
  <c r="P29" i="7"/>
  <c r="P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59" i="7"/>
  <c r="O60" i="7"/>
  <c r="O61" i="7"/>
  <c r="O25" i="7"/>
  <c r="O26" i="7"/>
  <c r="O27" i="7"/>
  <c r="O28" i="7"/>
  <c r="O79" i="7"/>
  <c r="O29" i="7"/>
  <c r="O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59" i="7"/>
  <c r="M60" i="7"/>
  <c r="M61" i="7"/>
  <c r="M25" i="7"/>
  <c r="M26" i="7"/>
  <c r="M27" i="7"/>
  <c r="M28" i="7"/>
  <c r="M79" i="7"/>
  <c r="M29" i="7"/>
  <c r="M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59" i="7"/>
  <c r="L60" i="7"/>
  <c r="L61" i="7"/>
  <c r="L25" i="7"/>
  <c r="L26" i="7"/>
  <c r="L27" i="7"/>
  <c r="L28" i="7"/>
  <c r="L79" i="7"/>
  <c r="L29" i="7"/>
  <c r="L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59" i="7"/>
  <c r="K60" i="7"/>
  <c r="K61" i="7"/>
  <c r="K25" i="7"/>
  <c r="K26" i="7"/>
  <c r="K27" i="7"/>
  <c r="K28" i="7"/>
  <c r="K79" i="7"/>
  <c r="K29" i="7"/>
  <c r="K8" i="7"/>
  <c r="W116" i="7" l="1"/>
  <c r="L421" i="7"/>
  <c r="E22" i="8" s="1"/>
  <c r="O421" i="7"/>
  <c r="H22" i="8" s="1"/>
  <c r="Q421" i="7"/>
  <c r="J22" i="8" s="1"/>
  <c r="T421" i="7"/>
  <c r="M22" i="8" s="1"/>
  <c r="W421" i="7"/>
  <c r="P22" i="8" s="1"/>
  <c r="Y421" i="7"/>
  <c r="R22" i="8" s="1"/>
  <c r="K421" i="7"/>
  <c r="D22" i="8" s="1"/>
  <c r="M421" i="7"/>
  <c r="F22" i="8" s="1"/>
  <c r="P421" i="7"/>
  <c r="I22" i="8" s="1"/>
  <c r="S421" i="7"/>
  <c r="L22" i="8" s="1"/>
  <c r="U421" i="7"/>
  <c r="N22" i="8" s="1"/>
  <c r="X421" i="7"/>
  <c r="Q22" i="8" s="1"/>
  <c r="W264" i="7"/>
  <c r="P14" i="8" s="1"/>
  <c r="Y264" i="7"/>
  <c r="R14" i="8" s="1"/>
  <c r="X264" i="7"/>
  <c r="Q14" i="8" s="1"/>
  <c r="K264" i="7"/>
  <c r="D14" i="8" s="1"/>
  <c r="X135" i="7"/>
  <c r="W135" i="7"/>
  <c r="Y135" i="7"/>
  <c r="X246" i="7"/>
  <c r="W246" i="7"/>
  <c r="Y246" i="7"/>
  <c r="R13" i="8" s="1"/>
  <c r="Q354" i="2"/>
  <c r="T354" i="2" s="1"/>
  <c r="K83" i="7"/>
  <c r="D6" i="8" s="1"/>
  <c r="M83" i="7"/>
  <c r="F6" i="8" s="1"/>
  <c r="P83" i="7"/>
  <c r="I6" i="8" s="1"/>
  <c r="S83" i="7"/>
  <c r="L6" i="8" s="1"/>
  <c r="U83" i="7"/>
  <c r="N6" i="8" s="1"/>
  <c r="X83" i="7"/>
  <c r="Q6" i="8" s="1"/>
  <c r="L83" i="7"/>
  <c r="E6" i="8" s="1"/>
  <c r="O83" i="7"/>
  <c r="H6" i="8" s="1"/>
  <c r="Q83" i="7"/>
  <c r="J6" i="8" s="1"/>
  <c r="T83" i="7"/>
  <c r="M6" i="8" s="1"/>
  <c r="W83" i="7"/>
  <c r="P6" i="8" s="1"/>
  <c r="Y83" i="7"/>
  <c r="R6" i="8" s="1"/>
  <c r="K384" i="7"/>
  <c r="D20" i="8" s="1"/>
  <c r="M384" i="7"/>
  <c r="F20" i="8" s="1"/>
  <c r="P384" i="7"/>
  <c r="I20" i="8" s="1"/>
  <c r="S384" i="7"/>
  <c r="L20" i="8" s="1"/>
  <c r="U384" i="7"/>
  <c r="N20" i="8" s="1"/>
  <c r="X384" i="7"/>
  <c r="Q20" i="8" s="1"/>
  <c r="L384" i="7"/>
  <c r="E20" i="8" s="1"/>
  <c r="O384" i="7"/>
  <c r="H20" i="8" s="1"/>
  <c r="Q384" i="7"/>
  <c r="J20" i="8" s="1"/>
  <c r="T384" i="7"/>
  <c r="M20" i="8" s="1"/>
  <c r="W384" i="7"/>
  <c r="P20" i="8" s="1"/>
  <c r="Y384" i="7"/>
  <c r="R20" i="8" s="1"/>
  <c r="Q263" i="2"/>
  <c r="T263" i="2" s="1"/>
  <c r="S263" i="2"/>
  <c r="V263" i="2" s="1"/>
  <c r="R354" i="2"/>
  <c r="U354" i="2" s="1"/>
  <c r="Q304" i="2"/>
  <c r="T304" i="2" s="1"/>
  <c r="S304" i="2"/>
  <c r="V304" i="2" s="1"/>
  <c r="M402" i="7"/>
  <c r="F21" i="8" s="1"/>
  <c r="S402" i="7"/>
  <c r="L21" i="8" s="1"/>
  <c r="U402" i="7"/>
  <c r="N21" i="8" s="1"/>
  <c r="Q174" i="2"/>
  <c r="T174" i="2" s="1"/>
  <c r="S174" i="2"/>
  <c r="V174" i="2" s="1"/>
  <c r="R304" i="2"/>
  <c r="U304" i="2" s="1"/>
  <c r="K402" i="7"/>
  <c r="D21" i="8" s="1"/>
  <c r="P402" i="7"/>
  <c r="I21" i="8" s="1"/>
  <c r="X402" i="7"/>
  <c r="Q21" i="8" s="1"/>
  <c r="L402" i="7"/>
  <c r="E21" i="8" s="1"/>
  <c r="O402" i="7"/>
  <c r="H21" i="8" s="1"/>
  <c r="Q402" i="7"/>
  <c r="J21" i="8" s="1"/>
  <c r="T402" i="7"/>
  <c r="M21" i="8" s="1"/>
  <c r="W402" i="7"/>
  <c r="P21" i="8" s="1"/>
  <c r="Y402" i="7"/>
  <c r="R21" i="8" s="1"/>
  <c r="K365" i="7"/>
  <c r="D19" i="8" s="1"/>
  <c r="M365" i="7"/>
  <c r="F19" i="8" s="1"/>
  <c r="P365" i="7"/>
  <c r="I19" i="8" s="1"/>
  <c r="S365" i="7"/>
  <c r="L19" i="8" s="1"/>
  <c r="U365" i="7"/>
  <c r="N19" i="8" s="1"/>
  <c r="X365" i="7"/>
  <c r="Q19" i="8" s="1"/>
  <c r="L365" i="7"/>
  <c r="E19" i="8" s="1"/>
  <c r="O365" i="7"/>
  <c r="H19" i="8" s="1"/>
  <c r="Q365" i="7"/>
  <c r="J19" i="8" s="1"/>
  <c r="T365" i="7"/>
  <c r="M19" i="8" s="1"/>
  <c r="W365" i="7"/>
  <c r="P19" i="8" s="1"/>
  <c r="Y365" i="7"/>
  <c r="R19" i="8" s="1"/>
  <c r="R174" i="2"/>
  <c r="U174" i="2" s="1"/>
  <c r="S354" i="2"/>
  <c r="V354" i="2" s="1"/>
  <c r="K246" i="7"/>
  <c r="S246" i="7"/>
  <c r="L339" i="7"/>
  <c r="E18" i="8" s="1"/>
  <c r="O339" i="7"/>
  <c r="H18" i="8" s="1"/>
  <c r="Q339" i="7"/>
  <c r="J18" i="8" s="1"/>
  <c r="T339" i="7"/>
  <c r="M18" i="8" s="1"/>
  <c r="W339" i="7"/>
  <c r="P18" i="8" s="1"/>
  <c r="Y339" i="7"/>
  <c r="R18" i="8" s="1"/>
  <c r="L246" i="7"/>
  <c r="O246" i="7"/>
  <c r="Q246" i="7"/>
  <c r="T246" i="7"/>
  <c r="K339" i="7"/>
  <c r="D18" i="8" s="1"/>
  <c r="M339" i="7"/>
  <c r="F18" i="8" s="1"/>
  <c r="P339" i="7"/>
  <c r="I18" i="8" s="1"/>
  <c r="S339" i="7"/>
  <c r="L18" i="8" s="1"/>
  <c r="U339" i="7"/>
  <c r="N18" i="8" s="1"/>
  <c r="X339" i="7"/>
  <c r="Q18" i="8" s="1"/>
  <c r="K200" i="7"/>
  <c r="D11" i="8" s="1"/>
  <c r="M246" i="7"/>
  <c r="P246" i="7"/>
  <c r="U246" i="7"/>
  <c r="K303" i="7"/>
  <c r="D16" i="8" s="1"/>
  <c r="M303" i="7"/>
  <c r="F16" i="8" s="1"/>
  <c r="P303" i="7"/>
  <c r="I16" i="8" s="1"/>
  <c r="S303" i="7"/>
  <c r="L16" i="8" s="1"/>
  <c r="U303" i="7"/>
  <c r="N16" i="8" s="1"/>
  <c r="X303" i="7"/>
  <c r="Q16" i="8" s="1"/>
  <c r="L303" i="7"/>
  <c r="E16" i="8" s="1"/>
  <c r="O303" i="7"/>
  <c r="H16" i="8" s="1"/>
  <c r="Q303" i="7"/>
  <c r="J16" i="8" s="1"/>
  <c r="T303" i="7"/>
  <c r="M16" i="8" s="1"/>
  <c r="W303" i="7"/>
  <c r="P16" i="8" s="1"/>
  <c r="Y303" i="7"/>
  <c r="R16" i="8" s="1"/>
  <c r="P200" i="7"/>
  <c r="I11" i="8" s="1"/>
  <c r="R263" i="2"/>
  <c r="U263" i="2" s="1"/>
  <c r="L287" i="7"/>
  <c r="E15" i="8" s="1"/>
  <c r="O287" i="7"/>
  <c r="H15" i="8" s="1"/>
  <c r="Q287" i="7"/>
  <c r="J15" i="8" s="1"/>
  <c r="T287" i="7"/>
  <c r="M15" i="8" s="1"/>
  <c r="Y287" i="7"/>
  <c r="R15" i="8" s="1"/>
  <c r="L264" i="7"/>
  <c r="E14" i="8" s="1"/>
  <c r="O264" i="7"/>
  <c r="H14" i="8" s="1"/>
  <c r="Q264" i="7"/>
  <c r="J14" i="8" s="1"/>
  <c r="T264" i="7"/>
  <c r="M14" i="8" s="1"/>
  <c r="U200" i="7"/>
  <c r="N11" i="8" s="1"/>
  <c r="M264" i="7"/>
  <c r="F14" i="8" s="1"/>
  <c r="P264" i="7"/>
  <c r="I14" i="8" s="1"/>
  <c r="S264" i="7"/>
  <c r="L14" i="8" s="1"/>
  <c r="U264" i="7"/>
  <c r="N14" i="8" s="1"/>
  <c r="W287" i="7"/>
  <c r="P15" i="8" s="1"/>
  <c r="K287" i="7"/>
  <c r="D15" i="8" s="1"/>
  <c r="M287" i="7"/>
  <c r="F15" i="8" s="1"/>
  <c r="P287" i="7"/>
  <c r="I15" i="8" s="1"/>
  <c r="S287" i="7"/>
  <c r="L15" i="8" s="1"/>
  <c r="U287" i="7"/>
  <c r="N15" i="8" s="1"/>
  <c r="X287" i="7"/>
  <c r="Q15" i="8" s="1"/>
  <c r="L160" i="7"/>
  <c r="E9" i="8" s="1"/>
  <c r="O160" i="7"/>
  <c r="H9" i="8" s="1"/>
  <c r="Q160" i="7"/>
  <c r="J9" i="8" s="1"/>
  <c r="T160" i="7"/>
  <c r="M9" i="8" s="1"/>
  <c r="W160" i="7"/>
  <c r="P9" i="8" s="1"/>
  <c r="Y160" i="7"/>
  <c r="R9" i="8" s="1"/>
  <c r="K160" i="7"/>
  <c r="D9" i="8" s="1"/>
  <c r="M160" i="7"/>
  <c r="F9" i="8" s="1"/>
  <c r="P160" i="7"/>
  <c r="I9" i="8" s="1"/>
  <c r="S160" i="7"/>
  <c r="L9" i="8" s="1"/>
  <c r="U160" i="7"/>
  <c r="N9" i="8" s="1"/>
  <c r="X160" i="7"/>
  <c r="Q9" i="8" s="1"/>
  <c r="M200" i="7"/>
  <c r="F11" i="8" s="1"/>
  <c r="S200" i="7"/>
  <c r="L11" i="8" s="1"/>
  <c r="X200" i="7"/>
  <c r="Q11" i="8" s="1"/>
  <c r="L200" i="7"/>
  <c r="O200" i="7"/>
  <c r="Q200" i="7"/>
  <c r="T200" i="7"/>
  <c r="M11" i="8" s="1"/>
  <c r="W200" i="7"/>
  <c r="P11" i="8" s="1"/>
  <c r="Y200" i="7"/>
  <c r="R11" i="8" s="1"/>
  <c r="L224" i="7"/>
  <c r="E12" i="8" s="1"/>
  <c r="Q224" i="7"/>
  <c r="J12" i="8" s="1"/>
  <c r="T224" i="7"/>
  <c r="M12" i="8" s="1"/>
  <c r="Y224" i="7"/>
  <c r="R12" i="8" s="1"/>
  <c r="K224" i="7"/>
  <c r="D12" i="8" s="1"/>
  <c r="M224" i="7"/>
  <c r="F12" i="8" s="1"/>
  <c r="P224" i="7"/>
  <c r="I12" i="8" s="1"/>
  <c r="S224" i="7"/>
  <c r="L12" i="8" s="1"/>
  <c r="U224" i="7"/>
  <c r="N12" i="8" s="1"/>
  <c r="X224" i="7"/>
  <c r="Q12" i="8" s="1"/>
  <c r="O224" i="7"/>
  <c r="H12" i="8" s="1"/>
  <c r="W224" i="7"/>
  <c r="P12" i="8" s="1"/>
  <c r="E11" i="8"/>
  <c r="H11" i="8"/>
  <c r="J11" i="8"/>
  <c r="S59" i="2"/>
  <c r="V59" i="2" s="1"/>
  <c r="Q59" i="2"/>
  <c r="T59" i="2" s="1"/>
  <c r="R59" i="2"/>
  <c r="U59" i="2" s="1"/>
  <c r="L135" i="7"/>
  <c r="O135" i="7"/>
  <c r="Q135" i="7"/>
  <c r="T135" i="7"/>
  <c r="K135" i="7"/>
  <c r="M135" i="7"/>
  <c r="P135" i="7"/>
  <c r="S135" i="7"/>
  <c r="U135" i="7"/>
  <c r="W30" i="7"/>
  <c r="P3" i="8" s="1"/>
  <c r="X30" i="7"/>
  <c r="Q3" i="8" s="1"/>
  <c r="Y30" i="7"/>
  <c r="R3" i="8" s="1"/>
  <c r="K50" i="7"/>
  <c r="D4" i="8" s="1"/>
  <c r="M50" i="7"/>
  <c r="F4" i="8" s="1"/>
  <c r="P50" i="7"/>
  <c r="I4" i="8" s="1"/>
  <c r="S50" i="7"/>
  <c r="L4" i="8" s="1"/>
  <c r="U50" i="7"/>
  <c r="N4" i="8" s="1"/>
  <c r="X50" i="7"/>
  <c r="Q4" i="8" s="1"/>
  <c r="L116" i="7"/>
  <c r="E7" i="8" s="1"/>
  <c r="O116" i="7"/>
  <c r="H7" i="8" s="1"/>
  <c r="Q116" i="7"/>
  <c r="J7" i="8" s="1"/>
  <c r="T116" i="7"/>
  <c r="M7" i="8" s="1"/>
  <c r="P7" i="8"/>
  <c r="Y116" i="7"/>
  <c r="R7" i="8" s="1"/>
  <c r="K116" i="7"/>
  <c r="D7" i="8" s="1"/>
  <c r="M116" i="7"/>
  <c r="F7" i="8" s="1"/>
  <c r="P116" i="7"/>
  <c r="I7" i="8" s="1"/>
  <c r="S116" i="7"/>
  <c r="L7" i="8" s="1"/>
  <c r="U116" i="7"/>
  <c r="N7" i="8" s="1"/>
  <c r="X116" i="7"/>
  <c r="Q7" i="8" s="1"/>
  <c r="L30" i="7"/>
  <c r="E3" i="8" s="1"/>
  <c r="O30" i="7"/>
  <c r="H3" i="8" s="1"/>
  <c r="Q30" i="7"/>
  <c r="J3" i="8" s="1"/>
  <c r="T30" i="7"/>
  <c r="M3" i="8" s="1"/>
  <c r="K66" i="7"/>
  <c r="D5" i="8" s="1"/>
  <c r="M66" i="7"/>
  <c r="F5" i="8" s="1"/>
  <c r="P66" i="7"/>
  <c r="I5" i="8" s="1"/>
  <c r="S66" i="7"/>
  <c r="L5" i="8" s="1"/>
  <c r="U66" i="7"/>
  <c r="N5" i="8" s="1"/>
  <c r="X66" i="7"/>
  <c r="Q5" i="8" s="1"/>
  <c r="K30" i="7"/>
  <c r="D3" i="8" s="1"/>
  <c r="M30" i="7"/>
  <c r="F3" i="8" s="1"/>
  <c r="P30" i="7"/>
  <c r="I3" i="8" s="1"/>
  <c r="S30" i="7"/>
  <c r="L3" i="8" s="1"/>
  <c r="U30" i="7"/>
  <c r="N3" i="8" s="1"/>
  <c r="L50" i="7"/>
  <c r="E4" i="8" s="1"/>
  <c r="O50" i="7"/>
  <c r="H4" i="8" s="1"/>
  <c r="Q50" i="7"/>
  <c r="J4" i="8" s="1"/>
  <c r="T50" i="7"/>
  <c r="M4" i="8" s="1"/>
  <c r="W50" i="7"/>
  <c r="P4" i="8" s="1"/>
  <c r="Y50" i="7"/>
  <c r="R4" i="8" s="1"/>
  <c r="L66" i="7"/>
  <c r="E5" i="8" s="1"/>
  <c r="O66" i="7"/>
  <c r="H5" i="8" s="1"/>
  <c r="Q66" i="7"/>
  <c r="J5" i="8" s="1"/>
  <c r="T66" i="7"/>
  <c r="M5" i="8" s="1"/>
  <c r="W66" i="7"/>
  <c r="P5" i="8" s="1"/>
  <c r="Y66" i="7"/>
  <c r="R5" i="8" s="1"/>
  <c r="N70" i="2"/>
  <c r="O70" i="2"/>
  <c r="P70" i="2"/>
  <c r="P320" i="2"/>
  <c r="O320" i="2"/>
  <c r="N320" i="2"/>
  <c r="P319" i="2"/>
  <c r="O319" i="2"/>
  <c r="N319" i="2"/>
  <c r="P318" i="2"/>
  <c r="O318" i="2"/>
  <c r="N318" i="2"/>
  <c r="P317" i="2"/>
  <c r="O317" i="2"/>
  <c r="N317" i="2"/>
  <c r="P316" i="2"/>
  <c r="O316" i="2"/>
  <c r="N316" i="2"/>
  <c r="P315" i="2"/>
  <c r="O315" i="2"/>
  <c r="N315" i="2"/>
  <c r="P314" i="2"/>
  <c r="O314" i="2"/>
  <c r="N314" i="2"/>
  <c r="P250" i="2"/>
  <c r="O250" i="2"/>
  <c r="N250" i="2"/>
  <c r="P249" i="2"/>
  <c r="O249" i="2"/>
  <c r="N249" i="2"/>
  <c r="P248" i="2"/>
  <c r="O248" i="2"/>
  <c r="N248" i="2"/>
  <c r="P247" i="2"/>
  <c r="O247" i="2"/>
  <c r="N247" i="2"/>
  <c r="P246" i="2"/>
  <c r="O246" i="2"/>
  <c r="N246" i="2"/>
  <c r="P245" i="2"/>
  <c r="O245" i="2"/>
  <c r="N245" i="2"/>
  <c r="P244" i="2"/>
  <c r="O244" i="2"/>
  <c r="N244" i="2"/>
  <c r="P239" i="2"/>
  <c r="O239" i="2"/>
  <c r="N239" i="2"/>
  <c r="P238" i="2"/>
  <c r="O238" i="2"/>
  <c r="N238" i="2"/>
  <c r="P237" i="2"/>
  <c r="O237" i="2"/>
  <c r="N237" i="2"/>
  <c r="P80" i="2"/>
  <c r="S80" i="2" s="1"/>
  <c r="V80" i="2" s="1"/>
  <c r="O80" i="2"/>
  <c r="R80" i="2" s="1"/>
  <c r="U80" i="2" s="1"/>
  <c r="N80" i="2"/>
  <c r="Q80" i="2" s="1"/>
  <c r="T80" i="2" s="1"/>
  <c r="P96" i="2"/>
  <c r="O96" i="2"/>
  <c r="N96" i="2"/>
  <c r="P95" i="2"/>
  <c r="O95" i="2"/>
  <c r="N95" i="2"/>
  <c r="P94" i="2"/>
  <c r="O94" i="2"/>
  <c r="N94" i="2"/>
  <c r="P93" i="2"/>
  <c r="O93" i="2"/>
  <c r="N93" i="2"/>
  <c r="P92" i="2"/>
  <c r="O92" i="2"/>
  <c r="N92" i="2"/>
  <c r="P28" i="2"/>
  <c r="O28" i="2"/>
  <c r="N28" i="2"/>
  <c r="P27" i="2"/>
  <c r="O27" i="2"/>
  <c r="N27" i="2"/>
  <c r="P26" i="2"/>
  <c r="O26" i="2"/>
  <c r="N26" i="2"/>
  <c r="I13" i="8" l="1"/>
  <c r="M13" i="8"/>
  <c r="H13" i="8"/>
  <c r="L13" i="8"/>
  <c r="P13" i="8"/>
  <c r="N13" i="8"/>
  <c r="F13" i="8"/>
  <c r="J13" i="8"/>
  <c r="E13" i="8"/>
  <c r="D13" i="8"/>
  <c r="Q13" i="8"/>
  <c r="L8" i="8"/>
  <c r="F8" i="8"/>
  <c r="M8" i="8"/>
  <c r="H8" i="8"/>
  <c r="R8" i="8"/>
  <c r="Q8" i="8"/>
  <c r="N8" i="8"/>
  <c r="I8" i="8"/>
  <c r="D8" i="8"/>
  <c r="J8" i="8"/>
  <c r="E8" i="8"/>
  <c r="P8" i="8"/>
  <c r="Q244" i="2"/>
  <c r="T244" i="2" s="1"/>
  <c r="Q314" i="2"/>
  <c r="T314" i="2" s="1"/>
  <c r="S314" i="2"/>
  <c r="V314" i="2" s="1"/>
  <c r="R244" i="2"/>
  <c r="U244" i="2" s="1"/>
  <c r="R314" i="2"/>
  <c r="U314" i="2" s="1"/>
  <c r="S244" i="2"/>
  <c r="V244" i="2" s="1"/>
  <c r="R237" i="2"/>
  <c r="U237" i="2" s="1"/>
  <c r="Q237" i="2"/>
  <c r="T237" i="2" s="1"/>
  <c r="S237" i="2"/>
  <c r="V237" i="2" s="1"/>
  <c r="R92" i="2"/>
  <c r="U92" i="2" s="1"/>
  <c r="Q92" i="2"/>
  <c r="T92" i="2" s="1"/>
  <c r="S92" i="2"/>
  <c r="V92" i="2" s="1"/>
  <c r="R26" i="2"/>
  <c r="U26" i="2" s="1"/>
  <c r="Q26" i="2"/>
  <c r="T26" i="2" s="1"/>
  <c r="S26" i="2"/>
  <c r="V26" i="2" s="1"/>
  <c r="P342" i="2"/>
  <c r="P343" i="2"/>
  <c r="P344" i="2"/>
  <c r="P345" i="2"/>
  <c r="S345" i="2" s="1"/>
  <c r="V345" i="2" s="1"/>
  <c r="O342" i="2"/>
  <c r="O343" i="2"/>
  <c r="O344" i="2"/>
  <c r="O345" i="2"/>
  <c r="R345" i="2" s="1"/>
  <c r="U345" i="2" s="1"/>
  <c r="P379" i="2"/>
  <c r="O379" i="2"/>
  <c r="N379" i="2"/>
  <c r="N345" i="2"/>
  <c r="Q345" i="2" s="1"/>
  <c r="T345" i="2" s="1"/>
  <c r="N344" i="2"/>
  <c r="N343" i="2"/>
  <c r="N342" i="2"/>
  <c r="P367" i="2"/>
  <c r="S367" i="2" s="1"/>
  <c r="V367" i="2" s="1"/>
  <c r="O367" i="2"/>
  <c r="R367" i="2" s="1"/>
  <c r="U367" i="2" s="1"/>
  <c r="N367" i="2"/>
  <c r="Q367" i="2" s="1"/>
  <c r="T367" i="2" s="1"/>
  <c r="P365" i="2"/>
  <c r="P366" i="2"/>
  <c r="O365" i="2"/>
  <c r="N365" i="2"/>
  <c r="P322" i="2"/>
  <c r="P323" i="2"/>
  <c r="O322" i="2"/>
  <c r="O323" i="2"/>
  <c r="N322" i="2"/>
  <c r="N323" i="2"/>
  <c r="P310" i="2"/>
  <c r="P311" i="2"/>
  <c r="P312" i="2"/>
  <c r="P313" i="2"/>
  <c r="O310" i="2"/>
  <c r="O311" i="2"/>
  <c r="O312" i="2"/>
  <c r="O313" i="2"/>
  <c r="N310" i="2"/>
  <c r="N311" i="2"/>
  <c r="N312" i="2"/>
  <c r="N313" i="2"/>
  <c r="P295" i="2"/>
  <c r="P296" i="2"/>
  <c r="P297" i="2"/>
  <c r="P298" i="2"/>
  <c r="P299" i="2"/>
  <c r="P300" i="2"/>
  <c r="P301" i="2"/>
  <c r="O295" i="2"/>
  <c r="O296" i="2"/>
  <c r="O297" i="2"/>
  <c r="O298" i="2"/>
  <c r="O299" i="2"/>
  <c r="O300" i="2"/>
  <c r="O301" i="2"/>
  <c r="N295" i="2"/>
  <c r="N296" i="2"/>
  <c r="N297" i="2"/>
  <c r="N298" i="2"/>
  <c r="N299" i="2"/>
  <c r="N300" i="2"/>
  <c r="N301" i="2"/>
  <c r="Q342" i="2" l="1"/>
  <c r="T342" i="2" s="1"/>
  <c r="Q379" i="2"/>
  <c r="S379" i="2"/>
  <c r="V379" i="2" s="1"/>
  <c r="R379" i="2"/>
  <c r="U379" i="2" s="1"/>
  <c r="S342" i="2"/>
  <c r="V342" i="2" s="1"/>
  <c r="R342" i="2"/>
  <c r="U342" i="2" s="1"/>
  <c r="N260" i="2"/>
  <c r="O260" i="2"/>
  <c r="P260" i="2"/>
  <c r="N261" i="2"/>
  <c r="O261" i="2"/>
  <c r="P261" i="2"/>
  <c r="N262" i="2"/>
  <c r="O262" i="2"/>
  <c r="P262" i="2"/>
  <c r="P79" i="2"/>
  <c r="S79" i="2" s="1"/>
  <c r="V79" i="2" s="1"/>
  <c r="O79" i="2"/>
  <c r="R79" i="2" s="1"/>
  <c r="U79" i="2" s="1"/>
  <c r="N79" i="2"/>
  <c r="Q79" i="2" s="1"/>
  <c r="T79" i="2" s="1"/>
  <c r="P191" i="2"/>
  <c r="O191" i="2"/>
  <c r="N191" i="2"/>
  <c r="P190" i="2"/>
  <c r="O190" i="2"/>
  <c r="N190" i="2"/>
  <c r="P193" i="2"/>
  <c r="O193" i="2"/>
  <c r="N193" i="2"/>
  <c r="P196" i="2"/>
  <c r="P197" i="2"/>
  <c r="O196" i="2"/>
  <c r="O197" i="2"/>
  <c r="N196" i="2"/>
  <c r="N197" i="2"/>
  <c r="N181" i="2"/>
  <c r="O181" i="2"/>
  <c r="P181" i="2"/>
  <c r="P173" i="2"/>
  <c r="O173" i="2"/>
  <c r="N173" i="2"/>
  <c r="P172" i="2"/>
  <c r="O172" i="2"/>
  <c r="N172" i="2"/>
  <c r="P171" i="2"/>
  <c r="O171" i="2"/>
  <c r="N171" i="2"/>
  <c r="P170" i="2"/>
  <c r="O170" i="2"/>
  <c r="N170" i="2"/>
  <c r="P169" i="2"/>
  <c r="O169" i="2"/>
  <c r="N169" i="2"/>
  <c r="N133" i="2"/>
  <c r="P141" i="2"/>
  <c r="O141" i="2"/>
  <c r="N141" i="2"/>
  <c r="P140" i="2"/>
  <c r="O140" i="2"/>
  <c r="N140" i="2"/>
  <c r="P139" i="2"/>
  <c r="O139" i="2"/>
  <c r="N139" i="2"/>
  <c r="P138" i="2"/>
  <c r="O138" i="2"/>
  <c r="N138" i="2"/>
  <c r="P137" i="2"/>
  <c r="O137" i="2"/>
  <c r="N137" i="2"/>
  <c r="P136" i="2"/>
  <c r="O136" i="2"/>
  <c r="N136" i="2"/>
  <c r="P135" i="2"/>
  <c r="O135" i="2"/>
  <c r="N135" i="2"/>
  <c r="P134" i="2"/>
  <c r="O134" i="2"/>
  <c r="N134" i="2"/>
  <c r="P144" i="2"/>
  <c r="O144" i="2"/>
  <c r="N144" i="2"/>
  <c r="P143" i="2"/>
  <c r="O143" i="2"/>
  <c r="N143" i="2"/>
  <c r="P142" i="2"/>
  <c r="O142" i="2"/>
  <c r="N142" i="2"/>
  <c r="P22" i="2"/>
  <c r="O22" i="2"/>
  <c r="N22" i="2"/>
  <c r="P23" i="2"/>
  <c r="P24" i="2"/>
  <c r="O23" i="2"/>
  <c r="O24" i="2"/>
  <c r="N23" i="2"/>
  <c r="N24" i="2"/>
  <c r="P91" i="2"/>
  <c r="O91" i="2"/>
  <c r="N91" i="2"/>
  <c r="P78" i="2"/>
  <c r="N78" i="2"/>
  <c r="N64" i="2"/>
  <c r="O64" i="2"/>
  <c r="P64" i="2"/>
  <c r="P63" i="2"/>
  <c r="O63" i="2"/>
  <c r="N63" i="2"/>
  <c r="P62" i="2"/>
  <c r="O62" i="2"/>
  <c r="N62" i="2"/>
  <c r="P58" i="2"/>
  <c r="O58" i="2"/>
  <c r="N58" i="2"/>
  <c r="S346" i="2" l="1"/>
  <c r="Q346" i="2"/>
  <c r="T379" i="2"/>
  <c r="U346" i="2"/>
  <c r="R346" i="2"/>
  <c r="T346" i="2"/>
  <c r="V346" i="2"/>
  <c r="S260" i="2"/>
  <c r="V260" i="2" s="1"/>
  <c r="Q260" i="2"/>
  <c r="T260" i="2" s="1"/>
  <c r="R260" i="2"/>
  <c r="U260" i="2" s="1"/>
  <c r="S62" i="2"/>
  <c r="V62" i="2" s="1"/>
  <c r="R62" i="2"/>
  <c r="U62" i="2" s="1"/>
  <c r="Q62" i="2"/>
  <c r="T62" i="2" s="1"/>
  <c r="P40" i="2" l="1"/>
  <c r="O40" i="2"/>
  <c r="N40" i="2"/>
  <c r="P38" i="2"/>
  <c r="O38" i="2"/>
  <c r="N38" i="2"/>
  <c r="P44" i="2" l="1"/>
  <c r="O44" i="2"/>
  <c r="N44" i="2"/>
  <c r="O32" i="2"/>
  <c r="O33" i="2"/>
  <c r="O34" i="2"/>
  <c r="O35" i="2"/>
  <c r="O36" i="2"/>
  <c r="N36" i="2"/>
  <c r="P36" i="2"/>
  <c r="P35" i="2"/>
  <c r="N35" i="2"/>
  <c r="P21" i="2" l="1"/>
  <c r="O21" i="2"/>
  <c r="N21" i="2"/>
  <c r="P20" i="2"/>
  <c r="O20" i="2"/>
  <c r="N20" i="2"/>
  <c r="P256" i="2" l="1"/>
  <c r="O256" i="2"/>
  <c r="N256" i="2"/>
  <c r="P98" i="2"/>
  <c r="O98" i="2"/>
  <c r="N98" i="2"/>
  <c r="P97" i="2"/>
  <c r="O97" i="2"/>
  <c r="N97" i="2"/>
  <c r="P195" i="2"/>
  <c r="O195" i="2"/>
  <c r="N195" i="2"/>
  <c r="Q256" i="2" l="1"/>
  <c r="T256" i="2" s="1"/>
  <c r="S256" i="2"/>
  <c r="V256" i="2" s="1"/>
  <c r="Q97" i="2"/>
  <c r="T97" i="2" s="1"/>
  <c r="S97" i="2"/>
  <c r="V97" i="2" s="1"/>
  <c r="R97" i="2"/>
  <c r="U97" i="2" s="1"/>
  <c r="R256" i="2"/>
  <c r="U256" i="2" s="1"/>
  <c r="P15" i="2" l="1"/>
  <c r="P16" i="2"/>
  <c r="P17" i="2"/>
  <c r="P18" i="2"/>
  <c r="P19" i="2"/>
  <c r="P25" i="2"/>
  <c r="S25" i="2" s="1"/>
  <c r="P29" i="2"/>
  <c r="S29" i="2" s="1"/>
  <c r="V29" i="2" s="1"/>
  <c r="P32" i="2"/>
  <c r="P33" i="2"/>
  <c r="P34" i="2"/>
  <c r="P37" i="2"/>
  <c r="P39" i="2"/>
  <c r="P41" i="2"/>
  <c r="P42" i="2"/>
  <c r="P43" i="2"/>
  <c r="P45" i="2"/>
  <c r="P46" i="2"/>
  <c r="P47" i="2"/>
  <c r="P48" i="2"/>
  <c r="S48" i="2" s="1"/>
  <c r="V48" i="2" s="1"/>
  <c r="P49" i="2"/>
  <c r="S49" i="2" s="1"/>
  <c r="V49" i="2" s="1"/>
  <c r="P52" i="2"/>
  <c r="P53" i="2"/>
  <c r="P54" i="2"/>
  <c r="P55" i="2"/>
  <c r="P56" i="2"/>
  <c r="P57" i="2"/>
  <c r="P65" i="2"/>
  <c r="S65" i="2" s="1"/>
  <c r="V65" i="2" s="1"/>
  <c r="P68" i="2"/>
  <c r="P69" i="2"/>
  <c r="P71" i="2"/>
  <c r="P81" i="2"/>
  <c r="S81" i="2" s="1"/>
  <c r="V81" i="2" s="1"/>
  <c r="P82" i="2"/>
  <c r="S82" i="2" s="1"/>
  <c r="V82" i="2" s="1"/>
  <c r="P85" i="2"/>
  <c r="P86" i="2"/>
  <c r="P87" i="2"/>
  <c r="P88" i="2"/>
  <c r="P89" i="2"/>
  <c r="P90" i="2"/>
  <c r="P108" i="2"/>
  <c r="S108" i="2" s="1"/>
  <c r="V108" i="2" s="1"/>
  <c r="P129" i="2"/>
  <c r="P145" i="2"/>
  <c r="S145" i="2" s="1"/>
  <c r="V145" i="2" s="1"/>
  <c r="S181" i="2"/>
  <c r="V181" i="2" s="1"/>
  <c r="P182" i="2"/>
  <c r="S182" i="2" s="1"/>
  <c r="V182" i="2" s="1"/>
  <c r="P185" i="2"/>
  <c r="P186" i="2"/>
  <c r="P187" i="2"/>
  <c r="P188" i="2"/>
  <c r="P189" i="2"/>
  <c r="P192" i="2"/>
  <c r="P194" i="2"/>
  <c r="S195" i="2"/>
  <c r="V195" i="2" s="1"/>
  <c r="P199" i="2"/>
  <c r="S199" i="2" s="1"/>
  <c r="V199" i="2" s="1"/>
  <c r="P240" i="2"/>
  <c r="S240" i="2" s="1"/>
  <c r="V240" i="2" s="1"/>
  <c r="P241" i="2"/>
  <c r="S241" i="2" s="1"/>
  <c r="V241" i="2" s="1"/>
  <c r="P257" i="2"/>
  <c r="S257" i="2" s="1"/>
  <c r="V257" i="2" s="1"/>
  <c r="P270" i="2"/>
  <c r="P271" i="2"/>
  <c r="P272" i="2"/>
  <c r="P273" i="2"/>
  <c r="S273" i="2" s="1"/>
  <c r="V273" i="2" s="1"/>
  <c r="P303" i="2"/>
  <c r="S303" i="2" s="1"/>
  <c r="P306" i="2"/>
  <c r="S306" i="2" s="1"/>
  <c r="V306" i="2" s="1"/>
  <c r="P309" i="2"/>
  <c r="P321" i="2"/>
  <c r="P324" i="2"/>
  <c r="S324" i="2" s="1"/>
  <c r="V324" i="2" s="1"/>
  <c r="P302" i="2"/>
  <c r="S302" i="2" s="1"/>
  <c r="V302" i="2" s="1"/>
  <c r="P325" i="2"/>
  <c r="S325" i="2" s="1"/>
  <c r="V325" i="2" s="1"/>
  <c r="P384" i="2"/>
  <c r="P388" i="2"/>
  <c r="S388" i="2" s="1"/>
  <c r="V388" i="2" s="1"/>
  <c r="P364" i="2"/>
  <c r="O15" i="2"/>
  <c r="O16" i="2"/>
  <c r="O17" i="2"/>
  <c r="O18" i="2"/>
  <c r="O19" i="2"/>
  <c r="O25" i="2"/>
  <c r="R25" i="2" s="1"/>
  <c r="O29" i="2"/>
  <c r="R29" i="2" s="1"/>
  <c r="U29" i="2" s="1"/>
  <c r="O37" i="2"/>
  <c r="O39" i="2"/>
  <c r="O41" i="2"/>
  <c r="O42" i="2"/>
  <c r="O43" i="2"/>
  <c r="O45" i="2"/>
  <c r="O46" i="2"/>
  <c r="O47" i="2"/>
  <c r="O48" i="2"/>
  <c r="R48" i="2" s="1"/>
  <c r="U48" i="2" s="1"/>
  <c r="O49" i="2"/>
  <c r="R49" i="2" s="1"/>
  <c r="U49" i="2" s="1"/>
  <c r="O52" i="2"/>
  <c r="O53" i="2"/>
  <c r="O54" i="2"/>
  <c r="O55" i="2"/>
  <c r="O56" i="2"/>
  <c r="O57" i="2"/>
  <c r="O65" i="2"/>
  <c r="R65" i="2" s="1"/>
  <c r="U65" i="2" s="1"/>
  <c r="O68" i="2"/>
  <c r="O69" i="2"/>
  <c r="O71" i="2"/>
  <c r="O81" i="2"/>
  <c r="R81" i="2" s="1"/>
  <c r="U81" i="2" s="1"/>
  <c r="O82" i="2"/>
  <c r="R82" i="2" s="1"/>
  <c r="U82" i="2" s="1"/>
  <c r="O85" i="2"/>
  <c r="O86" i="2"/>
  <c r="O87" i="2"/>
  <c r="O88" i="2"/>
  <c r="O89" i="2"/>
  <c r="O90" i="2"/>
  <c r="O108" i="2"/>
  <c r="R108" i="2" s="1"/>
  <c r="U108" i="2" s="1"/>
  <c r="O129" i="2"/>
  <c r="O145" i="2"/>
  <c r="R145" i="2" s="1"/>
  <c r="U145" i="2" s="1"/>
  <c r="R181" i="2"/>
  <c r="U181" i="2" s="1"/>
  <c r="O182" i="2"/>
  <c r="R182" i="2" s="1"/>
  <c r="U182" i="2" s="1"/>
  <c r="O185" i="2"/>
  <c r="O186" i="2"/>
  <c r="O187" i="2"/>
  <c r="O188" i="2"/>
  <c r="O189" i="2"/>
  <c r="O192" i="2"/>
  <c r="O194" i="2"/>
  <c r="R195" i="2"/>
  <c r="U195" i="2" s="1"/>
  <c r="O199" i="2"/>
  <c r="R199" i="2" s="1"/>
  <c r="U199" i="2" s="1"/>
  <c r="O240" i="2"/>
  <c r="R240" i="2" s="1"/>
  <c r="U240" i="2" s="1"/>
  <c r="O241" i="2"/>
  <c r="R241" i="2" s="1"/>
  <c r="U241" i="2" s="1"/>
  <c r="O257" i="2"/>
  <c r="R257" i="2" s="1"/>
  <c r="U257" i="2" s="1"/>
  <c r="O270" i="2"/>
  <c r="O271" i="2"/>
  <c r="O272" i="2"/>
  <c r="O273" i="2"/>
  <c r="R273" i="2" s="1"/>
  <c r="U273" i="2" s="1"/>
  <c r="O303" i="2"/>
  <c r="R303" i="2" s="1"/>
  <c r="O306" i="2"/>
  <c r="R306" i="2" s="1"/>
  <c r="U306" i="2" s="1"/>
  <c r="O309" i="2"/>
  <c r="O321" i="2"/>
  <c r="O324" i="2"/>
  <c r="R324" i="2" s="1"/>
  <c r="U324" i="2" s="1"/>
  <c r="O302" i="2"/>
  <c r="R302" i="2" s="1"/>
  <c r="U302" i="2" s="1"/>
  <c r="O325" i="2"/>
  <c r="R325" i="2" s="1"/>
  <c r="U325" i="2" s="1"/>
  <c r="O384" i="2"/>
  <c r="O388" i="2"/>
  <c r="R388" i="2" s="1"/>
  <c r="U388" i="2" s="1"/>
  <c r="O364" i="2"/>
  <c r="O366" i="2"/>
  <c r="N15" i="2"/>
  <c r="N16" i="2"/>
  <c r="N17" i="2"/>
  <c r="N18" i="2"/>
  <c r="N19" i="2"/>
  <c r="N25" i="2"/>
  <c r="Q25" i="2" s="1"/>
  <c r="N29" i="2"/>
  <c r="Q29" i="2" s="1"/>
  <c r="T29" i="2" s="1"/>
  <c r="N32" i="2"/>
  <c r="N33" i="2"/>
  <c r="N34" i="2"/>
  <c r="N37" i="2"/>
  <c r="N39" i="2"/>
  <c r="N41" i="2"/>
  <c r="N42" i="2"/>
  <c r="N43" i="2"/>
  <c r="N45" i="2"/>
  <c r="N46" i="2"/>
  <c r="N47" i="2"/>
  <c r="N48" i="2"/>
  <c r="Q48" i="2" s="1"/>
  <c r="T48" i="2" s="1"/>
  <c r="N49" i="2"/>
  <c r="Q49" i="2" s="1"/>
  <c r="T49" i="2" s="1"/>
  <c r="N52" i="2"/>
  <c r="N53" i="2"/>
  <c r="N54" i="2"/>
  <c r="N55" i="2"/>
  <c r="N56" i="2"/>
  <c r="N57" i="2"/>
  <c r="N65" i="2"/>
  <c r="Q65" i="2" s="1"/>
  <c r="T65" i="2" s="1"/>
  <c r="N68" i="2"/>
  <c r="N69" i="2"/>
  <c r="N71" i="2"/>
  <c r="N81" i="2"/>
  <c r="Q81" i="2" s="1"/>
  <c r="T81" i="2" s="1"/>
  <c r="N82" i="2"/>
  <c r="Q82" i="2" s="1"/>
  <c r="T82" i="2" s="1"/>
  <c r="N85" i="2"/>
  <c r="N86" i="2"/>
  <c r="N87" i="2"/>
  <c r="N88" i="2"/>
  <c r="N89" i="2"/>
  <c r="N90" i="2"/>
  <c r="N108" i="2"/>
  <c r="Q108" i="2" s="1"/>
  <c r="T108" i="2" s="1"/>
  <c r="N129" i="2"/>
  <c r="N145" i="2"/>
  <c r="Q145" i="2" s="1"/>
  <c r="T145" i="2" s="1"/>
  <c r="Q181" i="2"/>
  <c r="T181" i="2" s="1"/>
  <c r="N182" i="2"/>
  <c r="Q182" i="2" s="1"/>
  <c r="T182" i="2" s="1"/>
  <c r="N185" i="2"/>
  <c r="N186" i="2"/>
  <c r="N187" i="2"/>
  <c r="N188" i="2"/>
  <c r="N189" i="2"/>
  <c r="N192" i="2"/>
  <c r="N194" i="2"/>
  <c r="Q195" i="2"/>
  <c r="T195" i="2" s="1"/>
  <c r="N199" i="2"/>
  <c r="Q199" i="2" s="1"/>
  <c r="T199" i="2" s="1"/>
  <c r="N240" i="2"/>
  <c r="Q240" i="2" s="1"/>
  <c r="T240" i="2" s="1"/>
  <c r="N241" i="2"/>
  <c r="Q241" i="2" s="1"/>
  <c r="T241" i="2" s="1"/>
  <c r="N257" i="2"/>
  <c r="Q257" i="2" s="1"/>
  <c r="T257" i="2" s="1"/>
  <c r="T258" i="2" s="1"/>
  <c r="N270" i="2"/>
  <c r="N271" i="2"/>
  <c r="N272" i="2"/>
  <c r="N273" i="2"/>
  <c r="Q273" i="2" s="1"/>
  <c r="T273" i="2" s="1"/>
  <c r="N303" i="2"/>
  <c r="Q303" i="2" s="1"/>
  <c r="N306" i="2"/>
  <c r="Q306" i="2" s="1"/>
  <c r="T306" i="2" s="1"/>
  <c r="N309" i="2"/>
  <c r="N321" i="2"/>
  <c r="N324" i="2"/>
  <c r="Q324" i="2" s="1"/>
  <c r="T324" i="2" s="1"/>
  <c r="N302" i="2"/>
  <c r="Q302" i="2" s="1"/>
  <c r="T302" i="2" s="1"/>
  <c r="N325" i="2"/>
  <c r="Q325" i="2" s="1"/>
  <c r="T325" i="2" s="1"/>
  <c r="N384" i="2"/>
  <c r="N388" i="2"/>
  <c r="N364" i="2"/>
  <c r="N366" i="2"/>
  <c r="Q388" i="2" l="1"/>
  <c r="T388" i="2" s="1"/>
  <c r="R384" i="2"/>
  <c r="U384" i="2" s="1"/>
  <c r="S384" i="2"/>
  <c r="V384" i="2" s="1"/>
  <c r="Q384" i="2"/>
  <c r="Q85" i="2"/>
  <c r="R85" i="2"/>
  <c r="S85" i="2"/>
  <c r="Q15" i="2"/>
  <c r="R15" i="2"/>
  <c r="S15" i="2"/>
  <c r="S37" i="2"/>
  <c r="V37" i="2" s="1"/>
  <c r="R192" i="2"/>
  <c r="U192" i="2" s="1"/>
  <c r="R142" i="2"/>
  <c r="U142" i="2" s="1"/>
  <c r="R134" i="2"/>
  <c r="U134" i="2" s="1"/>
  <c r="S142" i="2"/>
  <c r="V142" i="2" s="1"/>
  <c r="S134" i="2"/>
  <c r="V134" i="2" s="1"/>
  <c r="R22" i="2"/>
  <c r="U22" i="2" s="1"/>
  <c r="R52" i="2"/>
  <c r="U52" i="2" s="1"/>
  <c r="R37" i="2"/>
  <c r="U37" i="2" s="1"/>
  <c r="S22" i="2"/>
  <c r="V22" i="2" s="1"/>
  <c r="S52" i="2"/>
  <c r="V52" i="2" s="1"/>
  <c r="Q364" i="2"/>
  <c r="T364" i="2" s="1"/>
  <c r="Q321" i="2"/>
  <c r="T321" i="2" s="1"/>
  <c r="Q270" i="2"/>
  <c r="T270" i="2" s="1"/>
  <c r="Q37" i="2"/>
  <c r="T37" i="2" s="1"/>
  <c r="Q32" i="2"/>
  <c r="T32" i="2" s="1"/>
  <c r="R32" i="2"/>
  <c r="U32" i="2" s="1"/>
  <c r="S364" i="2"/>
  <c r="V364" i="2" s="1"/>
  <c r="S321" i="2"/>
  <c r="V321" i="2" s="1"/>
  <c r="S32" i="2"/>
  <c r="V32" i="2" s="1"/>
  <c r="Q169" i="2"/>
  <c r="Q142" i="2"/>
  <c r="T142" i="2" s="1"/>
  <c r="Q134" i="2"/>
  <c r="Q129" i="2"/>
  <c r="T129" i="2" s="1"/>
  <c r="Q22" i="2"/>
  <c r="T22" i="2" s="1"/>
  <c r="Q52" i="2"/>
  <c r="T52" i="2" s="1"/>
  <c r="R364" i="2"/>
  <c r="U364" i="2" s="1"/>
  <c r="R321" i="2"/>
  <c r="U321" i="2" s="1"/>
  <c r="R309" i="2"/>
  <c r="U309" i="2" s="1"/>
  <c r="U303" i="2"/>
  <c r="R295" i="2"/>
  <c r="U295" i="2" s="1"/>
  <c r="R270" i="2"/>
  <c r="U270" i="2" s="1"/>
  <c r="U25" i="2"/>
  <c r="S169" i="2"/>
  <c r="S129" i="2"/>
  <c r="Q309" i="2"/>
  <c r="T309" i="2" s="1"/>
  <c r="T303" i="2"/>
  <c r="Q295" i="2"/>
  <c r="T295" i="2" s="1"/>
  <c r="T25" i="2"/>
  <c r="R169" i="2"/>
  <c r="R129" i="2"/>
  <c r="S309" i="2"/>
  <c r="V309" i="2" s="1"/>
  <c r="V303" i="2"/>
  <c r="S295" i="2"/>
  <c r="V295" i="2" s="1"/>
  <c r="S270" i="2"/>
  <c r="V270" i="2" s="1"/>
  <c r="V25" i="2"/>
  <c r="Q71" i="2"/>
  <c r="T71" i="2" s="1"/>
  <c r="R71" i="2"/>
  <c r="U71" i="2" s="1"/>
  <c r="S71" i="2"/>
  <c r="V71" i="2" s="1"/>
  <c r="Q68" i="2"/>
  <c r="T68" i="2" s="1"/>
  <c r="R68" i="2"/>
  <c r="U68" i="2" s="1"/>
  <c r="S68" i="2"/>
  <c r="V68" i="2" s="1"/>
  <c r="Q185" i="2"/>
  <c r="T185" i="2" s="1"/>
  <c r="S185" i="2"/>
  <c r="V185" i="2" s="1"/>
  <c r="Q192" i="2"/>
  <c r="T192" i="2" s="1"/>
  <c r="R185" i="2"/>
  <c r="U185" i="2" s="1"/>
  <c r="S192" i="2"/>
  <c r="V192" i="2" s="1"/>
  <c r="R45" i="2"/>
  <c r="Q45" i="2"/>
  <c r="T45" i="2" s="1"/>
  <c r="S45" i="2"/>
  <c r="V45" i="2" s="1"/>
  <c r="T384" i="2" l="1"/>
  <c r="Q389" i="2"/>
  <c r="Q30" i="2"/>
  <c r="V15" i="2"/>
  <c r="V30" i="2" s="1"/>
  <c r="S30" i="2"/>
  <c r="U15" i="2"/>
  <c r="U30" i="2" s="1"/>
  <c r="R30" i="2"/>
  <c r="U85" i="2"/>
  <c r="U109" i="2" s="1"/>
  <c r="R109" i="2"/>
  <c r="V85" i="2"/>
  <c r="V109" i="2" s="1"/>
  <c r="S109" i="2"/>
  <c r="T85" i="2"/>
  <c r="T109" i="2" s="1"/>
  <c r="Q109" i="2"/>
  <c r="U129" i="2"/>
  <c r="U146" i="2" s="1"/>
  <c r="R146" i="2"/>
  <c r="V129" i="2"/>
  <c r="V146" i="2" s="1"/>
  <c r="S146" i="2"/>
  <c r="T134" i="2"/>
  <c r="T146" i="2" s="1"/>
  <c r="Q146" i="2"/>
  <c r="T83" i="2"/>
  <c r="T169" i="2"/>
  <c r="T183" i="2" s="1"/>
  <c r="Q183" i="2"/>
  <c r="U169" i="2"/>
  <c r="U183" i="2" s="1"/>
  <c r="R183" i="2"/>
  <c r="V169" i="2"/>
  <c r="V183" i="2" s="1"/>
  <c r="S183" i="2"/>
  <c r="S368" i="2"/>
  <c r="Q368" i="2"/>
  <c r="R368" i="2"/>
  <c r="V200" i="2"/>
  <c r="T200" i="2"/>
  <c r="U200" i="2"/>
  <c r="T15" i="2"/>
  <c r="T30" i="2" s="1"/>
  <c r="Q274" i="2"/>
  <c r="U66" i="2"/>
  <c r="V50" i="2"/>
  <c r="S50" i="2"/>
  <c r="S83" i="2"/>
  <c r="Q200" i="2"/>
  <c r="Q258" i="2"/>
  <c r="Q50" i="2"/>
  <c r="T50" i="2"/>
  <c r="S66" i="2"/>
  <c r="S258" i="2"/>
  <c r="V258" i="2" s="1"/>
  <c r="R66" i="2"/>
  <c r="Q66" i="2"/>
  <c r="R83" i="2"/>
  <c r="Q83" i="2"/>
  <c r="S274" i="2"/>
  <c r="V274" i="2" s="1"/>
  <c r="V66" i="2"/>
  <c r="T66" i="2"/>
  <c r="S200" i="2"/>
  <c r="R200" i="2"/>
  <c r="R274" i="2"/>
  <c r="R242" i="2"/>
  <c r="V83" i="2"/>
  <c r="S307" i="2"/>
  <c r="R326" i="2"/>
  <c r="Q307" i="2"/>
  <c r="S389" i="2"/>
  <c r="Q326" i="2"/>
  <c r="R50" i="2"/>
  <c r="U45" i="2"/>
  <c r="U50" i="2" s="1"/>
  <c r="R258" i="2"/>
  <c r="U83" i="2"/>
  <c r="R389" i="2"/>
  <c r="S326" i="2"/>
  <c r="R307" i="2"/>
  <c r="S242" i="2"/>
  <c r="Q242" i="2"/>
  <c r="U368" i="2" l="1"/>
  <c r="T368" i="2"/>
  <c r="V368" i="2"/>
  <c r="T274" i="2"/>
  <c r="T242" i="2"/>
  <c r="V242" i="2"/>
  <c r="U389" i="2"/>
  <c r="U258" i="2"/>
  <c r="U274" i="2"/>
  <c r="T389" i="2"/>
  <c r="U307" i="2"/>
  <c r="V326" i="2"/>
  <c r="T326" i="2"/>
  <c r="V389" i="2"/>
  <c r="T307" i="2"/>
  <c r="U326" i="2"/>
  <c r="V307" i="2"/>
  <c r="U242" i="2"/>
</calcChain>
</file>

<file path=xl/sharedStrings.xml><?xml version="1.0" encoding="utf-8"?>
<sst xmlns="http://schemas.openxmlformats.org/spreadsheetml/2006/main" count="1099" uniqueCount="163">
  <si>
    <t>I неделя</t>
  </si>
  <si>
    <t>Наименование блюд</t>
  </si>
  <si>
    <t>Выход блюда, г</t>
  </si>
  <si>
    <t>Ингредиенты блюда</t>
  </si>
  <si>
    <t>Цена</t>
  </si>
  <si>
    <t>Брутто, г</t>
  </si>
  <si>
    <t>Сумма</t>
  </si>
  <si>
    <t>7-10 лет</t>
  </si>
  <si>
    <t>11-14 лет</t>
  </si>
  <si>
    <t xml:space="preserve">15-18 лет </t>
  </si>
  <si>
    <t xml:space="preserve">соль йодированная </t>
  </si>
  <si>
    <t>лук репчатый</t>
  </si>
  <si>
    <t xml:space="preserve">масло сливочное </t>
  </si>
  <si>
    <t xml:space="preserve">масло растительное </t>
  </si>
  <si>
    <t>хлеб ржаной-пшеничный</t>
  </si>
  <si>
    <t xml:space="preserve">1-й день </t>
  </si>
  <si>
    <t>морковь</t>
  </si>
  <si>
    <t xml:space="preserve">картофель </t>
  </si>
  <si>
    <t>томатная паста</t>
  </si>
  <si>
    <t>сахар</t>
  </si>
  <si>
    <t xml:space="preserve">кислота лимонная </t>
  </si>
  <si>
    <t>яблоко</t>
  </si>
  <si>
    <t xml:space="preserve">яблоко </t>
  </si>
  <si>
    <t>сыр</t>
  </si>
  <si>
    <t xml:space="preserve">3-й день </t>
  </si>
  <si>
    <t>сузбеше</t>
  </si>
  <si>
    <t xml:space="preserve">4-й день </t>
  </si>
  <si>
    <t>3-й день</t>
  </si>
  <si>
    <t>2 день</t>
  </si>
  <si>
    <t>1-й день</t>
  </si>
  <si>
    <t>салат из моркови</t>
  </si>
  <si>
    <t>5-й день</t>
  </si>
  <si>
    <t>крупа рисовая</t>
  </si>
  <si>
    <t>масло сливочное</t>
  </si>
  <si>
    <t>сухари</t>
  </si>
  <si>
    <t>масло растительное</t>
  </si>
  <si>
    <t>картофель</t>
  </si>
  <si>
    <t>II неделя</t>
  </si>
  <si>
    <t>2-й день</t>
  </si>
  <si>
    <t xml:space="preserve">компот из смеси сухофруктов </t>
  </si>
  <si>
    <t xml:space="preserve">яблоко и груша </t>
  </si>
  <si>
    <t>плов(говядина)</t>
  </si>
  <si>
    <t xml:space="preserve">5-й день </t>
  </si>
  <si>
    <t>III неделя</t>
  </si>
  <si>
    <t>макароны</t>
  </si>
  <si>
    <t>IV неделя</t>
  </si>
  <si>
    <t xml:space="preserve">чай с молоком </t>
  </si>
  <si>
    <t xml:space="preserve">хлеб пшеничный из муки 1 сорта </t>
  </si>
  <si>
    <t xml:space="preserve">1 неделя </t>
  </si>
  <si>
    <t>Понедельник</t>
  </si>
  <si>
    <t>Вторник</t>
  </si>
  <si>
    <t>Среда</t>
  </si>
  <si>
    <t>Четверг</t>
  </si>
  <si>
    <t>Пятница</t>
  </si>
  <si>
    <t xml:space="preserve">2 неделя </t>
  </si>
  <si>
    <t xml:space="preserve">3неделя </t>
  </si>
  <si>
    <t xml:space="preserve">4неделя </t>
  </si>
  <si>
    <t xml:space="preserve">Четырех недельное меню блюд </t>
  </si>
  <si>
    <t>молоко 2,5%</t>
  </si>
  <si>
    <t>Нетто,г</t>
  </si>
  <si>
    <t xml:space="preserve">крупа рисовая </t>
  </si>
  <si>
    <t xml:space="preserve">тефтели мясные \ соус красный основной </t>
  </si>
  <si>
    <t>говядина (котлетное мясо)</t>
  </si>
  <si>
    <t xml:space="preserve">бульон </t>
  </si>
  <si>
    <t>мука пшеничная 1сорт</t>
  </si>
  <si>
    <t xml:space="preserve">томатное пюре </t>
  </si>
  <si>
    <t xml:space="preserve">соус красный основной </t>
  </si>
  <si>
    <t xml:space="preserve">гарнир: картофельное пюре \масло сливочное </t>
  </si>
  <si>
    <t xml:space="preserve">маргарин сливочный </t>
  </si>
  <si>
    <t xml:space="preserve">жаркое по-домашнему из птицы </t>
  </si>
  <si>
    <t>говядина (лопаточно-грудная часть)</t>
  </si>
  <si>
    <t xml:space="preserve">сыр твердый </t>
  </si>
  <si>
    <t>говядина (котлетное мясо )</t>
  </si>
  <si>
    <t>50\20</t>
  </si>
  <si>
    <t>75\20</t>
  </si>
  <si>
    <t>100\20</t>
  </si>
  <si>
    <t>котлеты мясные\соус красный основной</t>
  </si>
  <si>
    <t>гарнир: гречневая рассыпчатая</t>
  </si>
  <si>
    <t>гречка</t>
  </si>
  <si>
    <t>гарнир: макароны\отварные с маслом сливочным</t>
  </si>
  <si>
    <t xml:space="preserve">салат из свеклы </t>
  </si>
  <si>
    <t xml:space="preserve">рагу из птицы </t>
  </si>
  <si>
    <t xml:space="preserve">свекла </t>
  </si>
  <si>
    <t xml:space="preserve">яблоки свежие </t>
  </si>
  <si>
    <t xml:space="preserve">чай черный с сахаром </t>
  </si>
  <si>
    <t>говядина (тазобедренной части )</t>
  </si>
  <si>
    <t xml:space="preserve">гарнир: рис рассыпчатый </t>
  </si>
  <si>
    <t>яблоки</t>
  </si>
  <si>
    <t>Жаркое по-домашнему (говядина)</t>
  </si>
  <si>
    <t xml:space="preserve">сок </t>
  </si>
  <si>
    <t xml:space="preserve">мед </t>
  </si>
  <si>
    <t>мед</t>
  </si>
  <si>
    <t>гуляш  (говядина)</t>
  </si>
  <si>
    <t>в100г</t>
  </si>
  <si>
    <t>ист.</t>
  </si>
  <si>
    <t xml:space="preserve">Белки </t>
  </si>
  <si>
    <t>Углеводы</t>
  </si>
  <si>
    <t>Ккал</t>
  </si>
  <si>
    <t xml:space="preserve">60-(2шт) </t>
  </si>
  <si>
    <t xml:space="preserve">90-(3шт) </t>
  </si>
  <si>
    <t xml:space="preserve">120-(4шт) </t>
  </si>
  <si>
    <t xml:space="preserve">Жиры </t>
  </si>
  <si>
    <t xml:space="preserve">сухофрукты </t>
  </si>
  <si>
    <t>сок яблочный</t>
  </si>
  <si>
    <t>биточки мясные</t>
  </si>
  <si>
    <t>крупа пшено</t>
  </si>
  <si>
    <t xml:space="preserve">сыр </t>
  </si>
  <si>
    <t xml:space="preserve">Стоимость готового блюда </t>
  </si>
  <si>
    <t xml:space="preserve">сыр порциями </t>
  </si>
  <si>
    <t xml:space="preserve">Стоимость набора сырья </t>
  </si>
  <si>
    <t>сухофрукты</t>
  </si>
  <si>
    <t>сок фруктовый</t>
  </si>
  <si>
    <t xml:space="preserve">тефтели мясные (духовые)\ соус красный основной </t>
  </si>
  <si>
    <t xml:space="preserve">салат из свежих помидоров и огурцов </t>
  </si>
  <si>
    <t>огурцы свежие</t>
  </si>
  <si>
    <t xml:space="preserve">помидоры свежие </t>
  </si>
  <si>
    <t xml:space="preserve"> Суп с фрикадельками из говядины </t>
  </si>
  <si>
    <t>7-11 лет</t>
  </si>
  <si>
    <t>11-15 лет</t>
  </si>
  <si>
    <t xml:space="preserve">16-18 лет </t>
  </si>
  <si>
    <t xml:space="preserve">котлеты мясные(духовые)\соус красный основной </t>
  </si>
  <si>
    <t>яйцо 1 категории</t>
  </si>
  <si>
    <t>200\35</t>
  </si>
  <si>
    <t>250\35</t>
  </si>
  <si>
    <t>котлеты мясные (духовые)\соус красный основной</t>
  </si>
  <si>
    <t>биточки мясные (духовые)\соус красный основной</t>
  </si>
  <si>
    <t xml:space="preserve">салат из моркови с сыром </t>
  </si>
  <si>
    <t>Дрожжи прессованные</t>
  </si>
  <si>
    <t>мука пшеничная в\с</t>
  </si>
  <si>
    <t xml:space="preserve">творог </t>
  </si>
  <si>
    <t>ванилин</t>
  </si>
  <si>
    <t xml:space="preserve">ватрушка с творогом </t>
  </si>
  <si>
    <t>масло  сливочное</t>
  </si>
  <si>
    <t xml:space="preserve">сузбеше/творог </t>
  </si>
  <si>
    <t>сузбеше\творог</t>
  </si>
  <si>
    <t>дрожжи прессованные</t>
  </si>
  <si>
    <t>кисель из  концентрата на плодовых или ягодных экстрактах</t>
  </si>
  <si>
    <t xml:space="preserve">кисель из концентрата </t>
  </si>
  <si>
    <t xml:space="preserve">лимон </t>
  </si>
  <si>
    <t>уха из горбуши</t>
  </si>
  <si>
    <t>горбуша</t>
  </si>
  <si>
    <t xml:space="preserve">сок фруктовый </t>
  </si>
  <si>
    <t xml:space="preserve">уха из горбуши </t>
  </si>
  <si>
    <t xml:space="preserve">сок яблоко </t>
  </si>
  <si>
    <t xml:space="preserve">чай с сахаром и лимоном </t>
  </si>
  <si>
    <t xml:space="preserve">чай с молоком и сахаром </t>
  </si>
  <si>
    <t>90\20</t>
  </si>
  <si>
    <t>120\20</t>
  </si>
  <si>
    <t>60\20</t>
  </si>
  <si>
    <t>чай с лимоном и сахаром</t>
  </si>
  <si>
    <t>чай высшего сорта</t>
  </si>
  <si>
    <t xml:space="preserve">салат из белокочанной капусты  </t>
  </si>
  <si>
    <t>капуста белокочанная</t>
  </si>
  <si>
    <t>курица(бедренная и берцовая кость с прилегающей к ней мякотью )</t>
  </si>
  <si>
    <t>говядина (таза бедренной части)</t>
  </si>
  <si>
    <t xml:space="preserve">III неделя </t>
  </si>
  <si>
    <t xml:space="preserve">                управления образования</t>
  </si>
  <si>
    <t xml:space="preserve">                 "___"_______________2024год</t>
  </si>
  <si>
    <t xml:space="preserve">                Акмолинской области</t>
  </si>
  <si>
    <t xml:space="preserve">                А.Балташева _____________</t>
  </si>
  <si>
    <t xml:space="preserve">                И.о.руководителя</t>
  </si>
  <si>
    <t xml:space="preserve">                УТВЕРЖДАЮ</t>
  </si>
  <si>
    <t>4-недельное перспективное  меню для организации питания школьников в общеобразовательных организациях (лето -осень)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</si>
</sst>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&quot;р.&quot;_-;\-* #,##0.00&quot;р.&quot;_-;_-* &quot;-&quot;??&quot;р.&quot;_-;_-@_-"/>
    <numFmt numFmtId="165" formatCode="0.000"/>
    <numFmt numFmtId="167" formatCode="0.0"/>
    <numFmt numFmtId="168" formatCode="0.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96">
    <xf numFmtId="0" fontId="0" fillId="0" borderId="0" xfId="0"/>
    <xf numFmtId="0" fontId="2" fillId="0" borderId="0" xfId="0" applyFont="1"/>
    <xf numFmtId="0" fontId="2" fillId="0" borderId="1" xfId="0" applyFont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2" borderId="7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2" fontId="5" fillId="2" borderId="4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vertical="center"/>
    </xf>
    <xf numFmtId="165" fontId="5" fillId="2" borderId="0" xfId="0" applyNumberFormat="1" applyFont="1" applyFill="1" applyAlignment="1">
      <alignment horizontal="center" vertical="center"/>
    </xf>
    <xf numFmtId="165" fontId="5" fillId="2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6" fillId="2" borderId="0" xfId="0" applyFont="1" applyFill="1"/>
    <xf numFmtId="2" fontId="6" fillId="2" borderId="0" xfId="0" applyNumberFormat="1" applyFont="1" applyFill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/>
    <xf numFmtId="2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165" fontId="5" fillId="2" borderId="8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top"/>
    </xf>
    <xf numFmtId="167" fontId="4" fillId="2" borderId="1" xfId="0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vertical="top"/>
    </xf>
    <xf numFmtId="0" fontId="5" fillId="2" borderId="3" xfId="0" applyFont="1" applyFill="1" applyBorder="1" applyAlignment="1">
      <alignment horizontal="left" wrapText="1"/>
    </xf>
    <xf numFmtId="2" fontId="5" fillId="2" borderId="23" xfId="0" applyNumberFormat="1" applyFont="1" applyFill="1" applyBorder="1" applyAlignment="1">
      <alignment horizontal="center" vertical="center"/>
    </xf>
    <xf numFmtId="2" fontId="5" fillId="2" borderId="13" xfId="0" applyNumberFormat="1" applyFont="1" applyFill="1" applyBorder="1" applyAlignment="1">
      <alignment horizontal="center" vertical="center"/>
    </xf>
    <xf numFmtId="0" fontId="5" fillId="2" borderId="18" xfId="0" applyFont="1" applyFill="1" applyBorder="1"/>
    <xf numFmtId="2" fontId="5" fillId="2" borderId="19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8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vertical="center" wrapText="1"/>
    </xf>
    <xf numFmtId="0" fontId="5" fillId="2" borderId="16" xfId="0" applyFont="1" applyFill="1" applyBorder="1"/>
    <xf numFmtId="0" fontId="5" fillId="2" borderId="19" xfId="0" applyFont="1" applyFill="1" applyBorder="1" applyAlignment="1">
      <alignment horizontal="center"/>
    </xf>
    <xf numFmtId="0" fontId="5" fillId="2" borderId="13" xfId="0" applyFont="1" applyFill="1" applyBorder="1"/>
    <xf numFmtId="0" fontId="5" fillId="2" borderId="7" xfId="0" applyFont="1" applyFill="1" applyBorder="1"/>
    <xf numFmtId="0" fontId="5" fillId="2" borderId="19" xfId="0" applyFont="1" applyFill="1" applyBorder="1"/>
    <xf numFmtId="0" fontId="5" fillId="2" borderId="25" xfId="0" applyFont="1" applyFill="1" applyBorder="1" applyAlignment="1">
      <alignment horizontal="left"/>
    </xf>
    <xf numFmtId="0" fontId="5" fillId="2" borderId="23" xfId="0" applyFont="1" applyFill="1" applyBorder="1" applyAlignment="1">
      <alignment horizontal="center" vertical="center"/>
    </xf>
    <xf numFmtId="0" fontId="5" fillId="2" borderId="23" xfId="0" applyFont="1" applyFill="1" applyBorder="1"/>
    <xf numFmtId="0" fontId="5" fillId="2" borderId="23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vertical="center"/>
    </xf>
    <xf numFmtId="165" fontId="5" fillId="2" borderId="23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wrapText="1"/>
    </xf>
    <xf numFmtId="0" fontId="5" fillId="2" borderId="8" xfId="0" applyFont="1" applyFill="1" applyBorder="1" applyAlignment="1">
      <alignment vertical="top"/>
    </xf>
    <xf numFmtId="2" fontId="4" fillId="2" borderId="7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top"/>
    </xf>
    <xf numFmtId="0" fontId="5" fillId="2" borderId="3" xfId="0" applyFont="1" applyFill="1" applyBorder="1"/>
    <xf numFmtId="0" fontId="5" fillId="2" borderId="13" xfId="0" applyFont="1" applyFill="1" applyBorder="1" applyAlignment="1">
      <alignment wrapText="1"/>
    </xf>
    <xf numFmtId="0" fontId="5" fillId="2" borderId="7" xfId="0" applyFont="1" applyFill="1" applyBorder="1" applyAlignment="1">
      <alignment wrapText="1"/>
    </xf>
    <xf numFmtId="2" fontId="4" fillId="2" borderId="1" xfId="0" applyNumberFormat="1" applyFont="1" applyFill="1" applyBorder="1"/>
    <xf numFmtId="0" fontId="5" fillId="2" borderId="22" xfId="0" applyFont="1" applyFill="1" applyBorder="1"/>
    <xf numFmtId="167" fontId="4" fillId="2" borderId="1" xfId="0" applyNumberFormat="1" applyFont="1" applyFill="1" applyBorder="1" applyAlignment="1">
      <alignment horizontal="center"/>
    </xf>
    <xf numFmtId="2" fontId="5" fillId="2" borderId="0" xfId="0" applyNumberFormat="1" applyFont="1" applyFill="1"/>
    <xf numFmtId="0" fontId="7" fillId="2" borderId="0" xfId="0" applyFont="1" applyFill="1"/>
    <xf numFmtId="2" fontId="7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5" fontId="5" fillId="2" borderId="19" xfId="0" applyNumberFormat="1" applyFont="1" applyFill="1" applyBorder="1" applyAlignment="1">
      <alignment horizontal="center" vertical="center"/>
    </xf>
    <xf numFmtId="167" fontId="5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5" fillId="2" borderId="31" xfId="0" applyFont="1" applyFill="1" applyBorder="1" applyAlignment="1">
      <alignment horizontal="left"/>
    </xf>
    <xf numFmtId="0" fontId="5" fillId="2" borderId="14" xfId="0" applyFont="1" applyFill="1" applyBorder="1"/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wrapText="1"/>
    </xf>
    <xf numFmtId="2" fontId="5" fillId="2" borderId="1" xfId="0" applyNumberFormat="1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 vertical="center" wrapText="1"/>
    </xf>
    <xf numFmtId="165" fontId="5" fillId="2" borderId="4" xfId="0" applyNumberFormat="1" applyFont="1" applyFill="1" applyBorder="1" applyAlignment="1">
      <alignment horizontal="center" vertical="center"/>
    </xf>
    <xf numFmtId="165" fontId="5" fillId="2" borderId="2" xfId="0" applyNumberFormat="1" applyFont="1" applyFill="1" applyBorder="1" applyAlignment="1">
      <alignment horizontal="center" vertical="center"/>
    </xf>
    <xf numFmtId="165" fontId="5" fillId="2" borderId="10" xfId="0" applyNumberFormat="1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5" fillId="2" borderId="4" xfId="0" applyFont="1" applyFill="1" applyBorder="1"/>
    <xf numFmtId="0" fontId="5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1" fontId="5" fillId="2" borderId="29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4" xfId="0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1" fontId="5" fillId="2" borderId="23" xfId="0" applyNumberFormat="1" applyFont="1" applyFill="1" applyBorder="1" applyAlignment="1">
      <alignment horizontal="center" vertical="center"/>
    </xf>
    <xf numFmtId="1" fontId="5" fillId="2" borderId="34" xfId="0" applyNumberFormat="1" applyFont="1" applyFill="1" applyBorder="1" applyAlignment="1">
      <alignment horizontal="center" vertical="center"/>
    </xf>
    <xf numFmtId="1" fontId="5" fillId="2" borderId="7" xfId="0" applyNumberFormat="1" applyFont="1" applyFill="1" applyBorder="1" applyAlignment="1">
      <alignment horizontal="center" vertical="center"/>
    </xf>
    <xf numFmtId="1" fontId="5" fillId="2" borderId="11" xfId="0" applyNumberFormat="1" applyFont="1" applyFill="1" applyBorder="1" applyAlignment="1">
      <alignment horizontal="center" vertical="center"/>
    </xf>
    <xf numFmtId="1" fontId="5" fillId="2" borderId="19" xfId="0" applyNumberFormat="1" applyFont="1" applyFill="1" applyBorder="1" applyAlignment="1">
      <alignment horizontal="center" vertical="center"/>
    </xf>
    <xf numFmtId="1" fontId="5" fillId="2" borderId="30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/>
    </xf>
    <xf numFmtId="1" fontId="5" fillId="2" borderId="4" xfId="0" applyNumberFormat="1" applyFont="1" applyFill="1" applyBorder="1" applyAlignment="1">
      <alignment horizontal="center"/>
    </xf>
    <xf numFmtId="2" fontId="6" fillId="2" borderId="1" xfId="0" applyNumberFormat="1" applyFont="1" applyFill="1" applyBorder="1"/>
    <xf numFmtId="2" fontId="4" fillId="2" borderId="25" xfId="0" applyNumberFormat="1" applyFont="1" applyFill="1" applyBorder="1" applyAlignment="1">
      <alignment horizontal="center" vertical="center"/>
    </xf>
    <xf numFmtId="2" fontId="4" fillId="2" borderId="23" xfId="0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/>
    <xf numFmtId="167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1" fontId="5" fillId="2" borderId="0" xfId="0" applyNumberFormat="1" applyFont="1" applyFill="1" applyAlignment="1">
      <alignment horizontal="center" vertical="center"/>
    </xf>
    <xf numFmtId="2" fontId="7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2" fontId="9" fillId="2" borderId="4" xfId="0" applyNumberFormat="1" applyFont="1" applyFill="1" applyBorder="1"/>
    <xf numFmtId="2" fontId="9" fillId="2" borderId="6" xfId="0" applyNumberFormat="1" applyFont="1" applyFill="1" applyBorder="1"/>
    <xf numFmtId="2" fontId="9" fillId="2" borderId="0" xfId="0" applyNumberFormat="1" applyFont="1" applyFill="1"/>
    <xf numFmtId="1" fontId="8" fillId="0" borderId="1" xfId="0" applyNumberFormat="1" applyFont="1" applyBorder="1" applyAlignment="1">
      <alignment horizontal="center"/>
    </xf>
    <xf numFmtId="2" fontId="9" fillId="2" borderId="1" xfId="0" applyNumberFormat="1" applyFont="1" applyFill="1" applyBorder="1" applyAlignment="1">
      <alignment horizontal="right"/>
    </xf>
    <xf numFmtId="0" fontId="9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/>
    </xf>
    <xf numFmtId="167" fontId="4" fillId="2" borderId="1" xfId="0" applyNumberFormat="1" applyFont="1" applyFill="1" applyBorder="1"/>
    <xf numFmtId="2" fontId="6" fillId="2" borderId="3" xfId="0" applyNumberFormat="1" applyFont="1" applyFill="1" applyBorder="1"/>
    <xf numFmtId="1" fontId="12" fillId="2" borderId="1" xfId="0" applyNumberFormat="1" applyFont="1" applyFill="1" applyBorder="1" applyAlignment="1">
      <alignment horizontal="center" vertical="center"/>
    </xf>
    <xf numFmtId="0" fontId="13" fillId="0" borderId="0" xfId="0" applyFont="1"/>
    <xf numFmtId="0" fontId="0" fillId="2" borderId="0" xfId="0" applyFont="1" applyFill="1"/>
    <xf numFmtId="0" fontId="0" fillId="0" borderId="0" xfId="0" applyFont="1"/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2" fontId="5" fillId="2" borderId="8" xfId="0" applyNumberFormat="1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2" fontId="5" fillId="2" borderId="20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/>
    </xf>
    <xf numFmtId="0" fontId="5" fillId="2" borderId="13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2" fillId="0" borderId="8" xfId="0" applyFont="1" applyFill="1" applyBorder="1"/>
    <xf numFmtId="1" fontId="0" fillId="2" borderId="0" xfId="0" applyNumberFormat="1" applyFill="1"/>
    <xf numFmtId="0" fontId="5" fillId="2" borderId="37" xfId="0" applyFont="1" applyFill="1" applyBorder="1" applyAlignment="1">
      <alignment horizontal="left" vertical="center" wrapText="1"/>
    </xf>
    <xf numFmtId="168" fontId="5" fillId="2" borderId="1" xfId="0" applyNumberFormat="1" applyFont="1" applyFill="1" applyBorder="1" applyAlignment="1">
      <alignment horizontal="center" vertical="center"/>
    </xf>
    <xf numFmtId="0" fontId="5" fillId="2" borderId="9" xfId="0" applyFont="1" applyFill="1" applyBorder="1"/>
    <xf numFmtId="0" fontId="5" fillId="2" borderId="6" xfId="0" applyFont="1" applyFill="1" applyBorder="1"/>
    <xf numFmtId="0" fontId="5" fillId="2" borderId="41" xfId="0" applyFont="1" applyFill="1" applyBorder="1"/>
    <xf numFmtId="2" fontId="5" fillId="2" borderId="1" xfId="0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2" fontId="5" fillId="2" borderId="8" xfId="0" applyNumberFormat="1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2" fontId="5" fillId="2" borderId="8" xfId="0" applyNumberFormat="1" applyFont="1" applyFill="1" applyBorder="1" applyAlignment="1">
      <alignment horizontal="center" vertical="center"/>
    </xf>
    <xf numFmtId="2" fontId="5" fillId="2" borderId="20" xfId="0" applyNumberFormat="1" applyFont="1" applyFill="1" applyBorder="1" applyAlignment="1">
      <alignment horizontal="center" vertical="center"/>
    </xf>
    <xf numFmtId="2" fontId="5" fillId="2" borderId="15" xfId="0" applyNumberFormat="1" applyFont="1" applyFill="1" applyBorder="1" applyAlignment="1">
      <alignment horizontal="center" vertical="center"/>
    </xf>
    <xf numFmtId="2" fontId="5" fillId="2" borderId="17" xfId="0" applyNumberFormat="1" applyFont="1" applyFill="1" applyBorder="1" applyAlignment="1">
      <alignment horizontal="center" vertical="center"/>
    </xf>
    <xf numFmtId="2" fontId="5" fillId="2" borderId="2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/>
    </xf>
    <xf numFmtId="0" fontId="5" fillId="2" borderId="7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7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/>
    </xf>
    <xf numFmtId="0" fontId="5" fillId="2" borderId="8" xfId="0" applyFont="1" applyFill="1" applyBorder="1" applyAlignment="1">
      <alignment vertical="center" wrapText="1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10" fillId="0" borderId="0" xfId="0" applyFont="1"/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5" fillId="2" borderId="31" xfId="0" applyFont="1" applyFill="1" applyBorder="1" applyAlignment="1">
      <alignment horizontal="left" vertical="center" wrapText="1"/>
    </xf>
    <xf numFmtId="2" fontId="6" fillId="2" borderId="0" xfId="0" applyNumberFormat="1" applyFont="1" applyFill="1"/>
    <xf numFmtId="2" fontId="7" fillId="2" borderId="0" xfId="0" applyNumberFormat="1" applyFont="1" applyFill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2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Z398"/>
  <sheetViews>
    <sheetView zoomScale="80" zoomScaleNormal="80" workbookViewId="0">
      <selection activeCell="H21" sqref="H21"/>
    </sheetView>
  </sheetViews>
  <sheetFormatPr defaultRowHeight="15" x14ac:dyDescent="0.25"/>
  <cols>
    <col min="2" max="2" width="29.28515625" customWidth="1"/>
    <col min="3" max="3" width="8.42578125" customWidth="1"/>
    <col min="4" max="4" width="7.5703125" customWidth="1"/>
    <col min="5" max="5" width="7.140625" customWidth="1"/>
    <col min="6" max="6" width="29" customWidth="1"/>
    <col min="8" max="8" width="7.85546875" customWidth="1"/>
    <col min="11" max="11" width="7.42578125" customWidth="1"/>
    <col min="12" max="12" width="8.5703125" customWidth="1"/>
    <col min="13" max="13" width="7.85546875" customWidth="1"/>
    <col min="14" max="14" width="7.140625" customWidth="1"/>
    <col min="15" max="16" width="8.140625" customWidth="1"/>
    <col min="17" max="18" width="9.7109375" customWidth="1"/>
    <col min="19" max="19" width="9.5703125" customWidth="1"/>
    <col min="20" max="20" width="9.140625" customWidth="1"/>
    <col min="21" max="21" width="10.140625" customWidth="1"/>
    <col min="22" max="22" width="9.5703125" customWidth="1"/>
  </cols>
  <sheetData>
    <row r="2" spans="2:26" ht="18.75" x14ac:dyDescent="0.3">
      <c r="R2" s="284" t="s">
        <v>161</v>
      </c>
      <c r="S2" s="284"/>
      <c r="T2" s="284"/>
      <c r="U2" s="284"/>
      <c r="V2" s="134"/>
    </row>
    <row r="3" spans="2:26" ht="18.75" x14ac:dyDescent="0.3">
      <c r="R3" s="284" t="s">
        <v>160</v>
      </c>
      <c r="S3" s="284"/>
      <c r="T3" s="284"/>
      <c r="U3" s="284"/>
      <c r="V3" s="134"/>
    </row>
    <row r="4" spans="2:26" ht="18.75" x14ac:dyDescent="0.3">
      <c r="R4" s="284" t="s">
        <v>156</v>
      </c>
      <c r="S4" s="284"/>
      <c r="T4" s="284"/>
      <c r="U4" s="284"/>
      <c r="V4" s="134"/>
    </row>
    <row r="5" spans="2:26" ht="18.75" x14ac:dyDescent="0.3">
      <c r="R5" s="284" t="s">
        <v>158</v>
      </c>
      <c r="S5" s="284"/>
      <c r="T5" s="284"/>
      <c r="U5" s="284"/>
      <c r="V5" s="134"/>
    </row>
    <row r="6" spans="2:26" ht="18.75" x14ac:dyDescent="0.3">
      <c r="R6" s="284" t="s">
        <v>159</v>
      </c>
      <c r="S6" s="284"/>
      <c r="T6" s="284"/>
      <c r="U6" s="284"/>
      <c r="V6" s="134"/>
    </row>
    <row r="7" spans="2:26" ht="18.75" x14ac:dyDescent="0.3">
      <c r="R7" s="284" t="s">
        <v>157</v>
      </c>
      <c r="S7" s="284"/>
      <c r="T7" s="284"/>
      <c r="U7" s="284"/>
      <c r="V7" s="134"/>
    </row>
    <row r="9" spans="2:26" ht="18.75" x14ac:dyDescent="0.3">
      <c r="B9" s="286" t="s">
        <v>162</v>
      </c>
      <c r="C9" s="286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0"/>
      <c r="V9" s="20"/>
      <c r="W9" s="20"/>
      <c r="X9" s="20"/>
      <c r="Y9" s="20"/>
      <c r="Z9" s="20"/>
    </row>
    <row r="10" spans="2:26" ht="18.75" x14ac:dyDescent="0.3">
      <c r="B10" s="285"/>
      <c r="C10" s="285"/>
      <c r="D10" s="285"/>
      <c r="E10" s="285"/>
      <c r="F10" s="285"/>
      <c r="G10" s="285"/>
      <c r="H10" s="285"/>
      <c r="I10" s="285"/>
      <c r="J10" s="285"/>
      <c r="K10" s="285"/>
      <c r="L10" s="285"/>
      <c r="M10" s="285"/>
      <c r="N10" s="285"/>
      <c r="O10" s="285"/>
      <c r="P10" s="285"/>
      <c r="Q10" s="285"/>
      <c r="R10" s="285"/>
      <c r="S10" s="285"/>
      <c r="T10" s="285"/>
      <c r="U10" s="20"/>
      <c r="V10" s="20"/>
      <c r="W10" s="20"/>
      <c r="X10" s="20"/>
      <c r="Y10" s="20"/>
      <c r="Z10" s="20"/>
    </row>
    <row r="11" spans="2:26" ht="15.75" x14ac:dyDescent="0.25">
      <c r="B11" s="223" t="s">
        <v>0</v>
      </c>
      <c r="C11" s="223"/>
      <c r="D11" s="223"/>
      <c r="E11" s="223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0"/>
      <c r="V11" s="20"/>
      <c r="W11" s="20"/>
      <c r="X11" s="20"/>
      <c r="Y11" s="20"/>
      <c r="Z11" s="20"/>
    </row>
    <row r="12" spans="2:26" ht="66" customHeight="1" x14ac:dyDescent="0.25">
      <c r="B12" s="239" t="s">
        <v>1</v>
      </c>
      <c r="C12" s="232" t="s">
        <v>2</v>
      </c>
      <c r="D12" s="233"/>
      <c r="E12" s="234"/>
      <c r="F12" s="239" t="s">
        <v>3</v>
      </c>
      <c r="G12" s="237" t="s">
        <v>4</v>
      </c>
      <c r="H12" s="236" t="s">
        <v>5</v>
      </c>
      <c r="I12" s="236"/>
      <c r="J12" s="236"/>
      <c r="K12" s="232" t="s">
        <v>59</v>
      </c>
      <c r="L12" s="233"/>
      <c r="M12" s="234"/>
      <c r="N12" s="232" t="s">
        <v>6</v>
      </c>
      <c r="O12" s="233"/>
      <c r="P12" s="234"/>
      <c r="Q12" s="232" t="s">
        <v>109</v>
      </c>
      <c r="R12" s="233"/>
      <c r="S12" s="234"/>
      <c r="T12" s="241" t="s">
        <v>107</v>
      </c>
      <c r="U12" s="241"/>
      <c r="V12" s="241"/>
      <c r="W12" s="20"/>
      <c r="X12" s="20"/>
      <c r="Y12" s="20"/>
      <c r="Z12" s="20"/>
    </row>
    <row r="13" spans="2:26" ht="30" customHeight="1" x14ac:dyDescent="0.25">
      <c r="B13" s="240"/>
      <c r="C13" s="151" t="s">
        <v>117</v>
      </c>
      <c r="D13" s="151" t="s">
        <v>118</v>
      </c>
      <c r="E13" s="151" t="s">
        <v>119</v>
      </c>
      <c r="F13" s="240"/>
      <c r="G13" s="238"/>
      <c r="H13" s="151" t="s">
        <v>117</v>
      </c>
      <c r="I13" s="151" t="s">
        <v>118</v>
      </c>
      <c r="J13" s="151" t="s">
        <v>119</v>
      </c>
      <c r="K13" s="151" t="s">
        <v>117</v>
      </c>
      <c r="L13" s="151" t="s">
        <v>118</v>
      </c>
      <c r="M13" s="151" t="s">
        <v>119</v>
      </c>
      <c r="N13" s="151" t="s">
        <v>117</v>
      </c>
      <c r="O13" s="151" t="s">
        <v>118</v>
      </c>
      <c r="P13" s="151" t="s">
        <v>119</v>
      </c>
      <c r="Q13" s="151" t="s">
        <v>117</v>
      </c>
      <c r="R13" s="151" t="s">
        <v>118</v>
      </c>
      <c r="S13" s="151" t="s">
        <v>119</v>
      </c>
      <c r="T13" s="151" t="s">
        <v>117</v>
      </c>
      <c r="U13" s="151" t="s">
        <v>118</v>
      </c>
      <c r="V13" s="151" t="s">
        <v>119</v>
      </c>
      <c r="W13" s="20"/>
      <c r="X13" s="20"/>
      <c r="Y13" s="20"/>
      <c r="Z13" s="20"/>
    </row>
    <row r="14" spans="2:26" ht="16.5" thickBot="1" x14ac:dyDescent="0.3">
      <c r="B14" s="156" t="s">
        <v>29</v>
      </c>
      <c r="C14" s="152"/>
      <c r="D14" s="152"/>
      <c r="E14" s="152"/>
      <c r="F14" s="155"/>
      <c r="G14" s="43"/>
      <c r="H14" s="155"/>
      <c r="I14" s="155"/>
      <c r="J14" s="155"/>
      <c r="K14" s="155"/>
      <c r="L14" s="155"/>
      <c r="M14" s="155"/>
      <c r="N14" s="152"/>
      <c r="O14" s="152"/>
      <c r="P14" s="152"/>
      <c r="Q14" s="152"/>
      <c r="R14" s="152"/>
      <c r="S14" s="152"/>
      <c r="T14" s="24"/>
      <c r="U14" s="20"/>
      <c r="V14" s="20"/>
      <c r="W14" s="20"/>
      <c r="X14" s="20"/>
      <c r="Y14" s="20"/>
      <c r="Z14" s="20"/>
    </row>
    <row r="15" spans="2:26" ht="30" customHeight="1" x14ac:dyDescent="0.25">
      <c r="B15" s="220" t="s">
        <v>112</v>
      </c>
      <c r="C15" s="243" t="s">
        <v>148</v>
      </c>
      <c r="D15" s="243" t="s">
        <v>146</v>
      </c>
      <c r="E15" s="246" t="s">
        <v>147</v>
      </c>
      <c r="F15" s="44" t="s">
        <v>62</v>
      </c>
      <c r="G15" s="36">
        <v>2710</v>
      </c>
      <c r="H15" s="7">
        <v>5.1999999999999998E-2</v>
      </c>
      <c r="I15" s="7">
        <v>7.8E-2</v>
      </c>
      <c r="J15" s="7">
        <v>0.104</v>
      </c>
      <c r="K15" s="7">
        <v>3.7999999999999999E-2</v>
      </c>
      <c r="L15" s="7">
        <v>5.7000000000000002E-2</v>
      </c>
      <c r="M15" s="7">
        <v>7.5999999999999998E-2</v>
      </c>
      <c r="N15" s="36">
        <f t="shared" ref="N15:N29" si="0">H15*G15</f>
        <v>140.91999999999999</v>
      </c>
      <c r="O15" s="36">
        <f t="shared" ref="O15:O24" si="1">I15*G15</f>
        <v>211.38</v>
      </c>
      <c r="P15" s="36">
        <f t="shared" ref="P15:P29" si="2">J15*G15</f>
        <v>281.83999999999997</v>
      </c>
      <c r="Q15" s="207">
        <f>SUM(N15:N21)</f>
        <v>164.63119999999998</v>
      </c>
      <c r="R15" s="207">
        <f>SUM(O15:O21)</f>
        <v>240.85199999999998</v>
      </c>
      <c r="S15" s="207">
        <f>SUM(P15:P21)</f>
        <v>327.38580000000002</v>
      </c>
      <c r="T15" s="207">
        <f>Q15+Q15*50%</f>
        <v>246.94679999999997</v>
      </c>
      <c r="U15" s="207">
        <f>R15+R15*50%</f>
        <v>361.27799999999996</v>
      </c>
      <c r="V15" s="210">
        <f>S15+S15*50%</f>
        <v>491.07870000000003</v>
      </c>
      <c r="W15" s="20"/>
      <c r="X15" s="20"/>
      <c r="Y15" s="20"/>
      <c r="Z15" s="20"/>
    </row>
    <row r="16" spans="2:26" ht="15.75" x14ac:dyDescent="0.25">
      <c r="B16" s="221"/>
      <c r="C16" s="244"/>
      <c r="D16" s="244"/>
      <c r="E16" s="247"/>
      <c r="F16" s="45" t="s">
        <v>60</v>
      </c>
      <c r="G16" s="137">
        <v>482</v>
      </c>
      <c r="H16" s="6">
        <v>5.0000000000000001E-3</v>
      </c>
      <c r="I16" s="6">
        <v>8.0000000000000002E-3</v>
      </c>
      <c r="J16" s="6">
        <v>0.01</v>
      </c>
      <c r="K16" s="6">
        <v>5.0000000000000001E-3</v>
      </c>
      <c r="L16" s="6">
        <v>8.0000000000000002E-3</v>
      </c>
      <c r="M16" s="6">
        <v>0.01</v>
      </c>
      <c r="N16" s="137">
        <f t="shared" si="0"/>
        <v>2.41</v>
      </c>
      <c r="O16" s="137">
        <f t="shared" si="1"/>
        <v>3.8559999999999999</v>
      </c>
      <c r="P16" s="137">
        <f t="shared" si="2"/>
        <v>4.82</v>
      </c>
      <c r="Q16" s="208"/>
      <c r="R16" s="208"/>
      <c r="S16" s="208"/>
      <c r="T16" s="208"/>
      <c r="U16" s="208"/>
      <c r="V16" s="211"/>
      <c r="W16" s="20"/>
      <c r="X16" s="20"/>
      <c r="Y16" s="20"/>
      <c r="Z16" s="20"/>
    </row>
    <row r="17" spans="2:26" ht="15.75" x14ac:dyDescent="0.25">
      <c r="B17" s="221"/>
      <c r="C17" s="244"/>
      <c r="D17" s="244"/>
      <c r="E17" s="247"/>
      <c r="F17" s="45" t="s">
        <v>11</v>
      </c>
      <c r="G17" s="137">
        <v>133</v>
      </c>
      <c r="H17" s="136">
        <v>2.1000000000000001E-2</v>
      </c>
      <c r="I17" s="136">
        <v>3.2000000000000001E-2</v>
      </c>
      <c r="J17" s="6">
        <v>4.2000000000000003E-2</v>
      </c>
      <c r="K17" s="6">
        <v>1.7999999999999999E-2</v>
      </c>
      <c r="L17" s="6">
        <v>2.7E-2</v>
      </c>
      <c r="M17" s="6">
        <v>3.5999999999999997E-2</v>
      </c>
      <c r="N17" s="137">
        <f t="shared" si="0"/>
        <v>2.7930000000000001</v>
      </c>
      <c r="O17" s="137">
        <f t="shared" si="1"/>
        <v>4.2560000000000002</v>
      </c>
      <c r="P17" s="137">
        <f t="shared" si="2"/>
        <v>5.5860000000000003</v>
      </c>
      <c r="Q17" s="208"/>
      <c r="R17" s="208"/>
      <c r="S17" s="208"/>
      <c r="T17" s="208"/>
      <c r="U17" s="208"/>
      <c r="V17" s="211"/>
      <c r="W17" s="20"/>
      <c r="X17" s="20"/>
      <c r="Y17" s="20"/>
      <c r="Z17" s="20"/>
    </row>
    <row r="18" spans="2:26" ht="15.75" x14ac:dyDescent="0.25">
      <c r="B18" s="221"/>
      <c r="C18" s="244"/>
      <c r="D18" s="244"/>
      <c r="E18" s="247"/>
      <c r="F18" s="45" t="s">
        <v>13</v>
      </c>
      <c r="G18" s="137">
        <v>683</v>
      </c>
      <c r="H18" s="136">
        <v>8.0000000000000002E-3</v>
      </c>
      <c r="I18" s="136">
        <v>1.2E-2</v>
      </c>
      <c r="J18" s="136">
        <v>3.2000000000000001E-2</v>
      </c>
      <c r="K18" s="136">
        <v>8.0000000000000002E-3</v>
      </c>
      <c r="L18" s="136">
        <v>1.2E-2</v>
      </c>
      <c r="M18" s="136">
        <v>3.2000000000000001E-2</v>
      </c>
      <c r="N18" s="137">
        <f t="shared" si="0"/>
        <v>5.4640000000000004</v>
      </c>
      <c r="O18" s="137">
        <f t="shared" si="1"/>
        <v>8.1959999999999997</v>
      </c>
      <c r="P18" s="137">
        <f t="shared" si="2"/>
        <v>21.856000000000002</v>
      </c>
      <c r="Q18" s="208"/>
      <c r="R18" s="208"/>
      <c r="S18" s="208"/>
      <c r="T18" s="208"/>
      <c r="U18" s="208"/>
      <c r="V18" s="211"/>
      <c r="W18" s="20"/>
      <c r="X18" s="20"/>
      <c r="Y18" s="20"/>
      <c r="Z18" s="20"/>
    </row>
    <row r="19" spans="2:26" ht="15.75" x14ac:dyDescent="0.25">
      <c r="B19" s="221"/>
      <c r="C19" s="244"/>
      <c r="D19" s="244"/>
      <c r="E19" s="247"/>
      <c r="F19" s="45" t="s">
        <v>64</v>
      </c>
      <c r="G19" s="137">
        <v>59.9</v>
      </c>
      <c r="H19" s="136">
        <v>4.0000000000000001E-3</v>
      </c>
      <c r="I19" s="136">
        <v>6.0000000000000001E-3</v>
      </c>
      <c r="J19" s="136">
        <v>8.0000000000000002E-3</v>
      </c>
      <c r="K19" s="136">
        <v>4.0000000000000001E-3</v>
      </c>
      <c r="L19" s="136">
        <v>6.0000000000000001E-3</v>
      </c>
      <c r="M19" s="136">
        <v>8.0000000000000002E-3</v>
      </c>
      <c r="N19" s="137">
        <f t="shared" si="0"/>
        <v>0.23960000000000001</v>
      </c>
      <c r="O19" s="137">
        <f t="shared" si="1"/>
        <v>0.3594</v>
      </c>
      <c r="P19" s="137">
        <f t="shared" si="2"/>
        <v>0.47920000000000001</v>
      </c>
      <c r="Q19" s="208"/>
      <c r="R19" s="208"/>
      <c r="S19" s="208"/>
      <c r="T19" s="208"/>
      <c r="U19" s="208"/>
      <c r="V19" s="211"/>
      <c r="W19" s="20"/>
      <c r="X19" s="20"/>
      <c r="Y19" s="20"/>
      <c r="Z19" s="20"/>
    </row>
    <row r="20" spans="2:26" ht="15.75" x14ac:dyDescent="0.25">
      <c r="B20" s="221"/>
      <c r="C20" s="244"/>
      <c r="D20" s="244"/>
      <c r="E20" s="247"/>
      <c r="F20" s="45" t="s">
        <v>10</v>
      </c>
      <c r="G20" s="137">
        <v>76</v>
      </c>
      <c r="H20" s="136">
        <v>1E-3</v>
      </c>
      <c r="I20" s="136">
        <v>1E-3</v>
      </c>
      <c r="J20" s="136">
        <v>1E-3</v>
      </c>
      <c r="K20" s="136">
        <v>1E-3</v>
      </c>
      <c r="L20" s="136">
        <v>1E-3</v>
      </c>
      <c r="M20" s="136">
        <v>1E-3</v>
      </c>
      <c r="N20" s="137">
        <f t="shared" si="0"/>
        <v>7.5999999999999998E-2</v>
      </c>
      <c r="O20" s="137">
        <f t="shared" si="1"/>
        <v>7.5999999999999998E-2</v>
      </c>
      <c r="P20" s="137">
        <f t="shared" si="2"/>
        <v>7.5999999999999998E-2</v>
      </c>
      <c r="Q20" s="208"/>
      <c r="R20" s="208"/>
      <c r="S20" s="208"/>
      <c r="T20" s="208"/>
      <c r="U20" s="208"/>
      <c r="V20" s="211"/>
      <c r="W20" s="20"/>
      <c r="X20" s="20"/>
      <c r="Y20" s="20"/>
      <c r="Z20" s="20"/>
    </row>
    <row r="21" spans="2:26" ht="16.5" thickBot="1" x14ac:dyDescent="0.3">
      <c r="B21" s="242"/>
      <c r="C21" s="245"/>
      <c r="D21" s="245"/>
      <c r="E21" s="248"/>
      <c r="F21" s="37" t="s">
        <v>66</v>
      </c>
      <c r="G21" s="46">
        <v>636.42999999999995</v>
      </c>
      <c r="H21" s="46">
        <v>0.02</v>
      </c>
      <c r="I21" s="46">
        <v>0.02</v>
      </c>
      <c r="J21" s="46">
        <v>0.02</v>
      </c>
      <c r="K21" s="46">
        <v>0.02</v>
      </c>
      <c r="L21" s="46">
        <v>0.02</v>
      </c>
      <c r="M21" s="46">
        <v>0.02</v>
      </c>
      <c r="N21" s="38">
        <f t="shared" si="0"/>
        <v>12.7286</v>
      </c>
      <c r="O21" s="38">
        <f t="shared" si="1"/>
        <v>12.7286</v>
      </c>
      <c r="P21" s="38">
        <f t="shared" si="2"/>
        <v>12.7286</v>
      </c>
      <c r="Q21" s="209"/>
      <c r="R21" s="209"/>
      <c r="S21" s="209"/>
      <c r="T21" s="209"/>
      <c r="U21" s="209"/>
      <c r="V21" s="212"/>
      <c r="W21" s="20"/>
      <c r="X21" s="20"/>
      <c r="Y21" s="20"/>
      <c r="Z21" s="20"/>
    </row>
    <row r="22" spans="2:26" ht="16.5" thickBot="1" x14ac:dyDescent="0.3">
      <c r="B22" s="215" t="s">
        <v>79</v>
      </c>
      <c r="C22" s="218">
        <v>100</v>
      </c>
      <c r="D22" s="218">
        <v>130</v>
      </c>
      <c r="E22" s="218">
        <v>150</v>
      </c>
      <c r="F22" s="13" t="s">
        <v>44</v>
      </c>
      <c r="G22" s="142">
        <v>396</v>
      </c>
      <c r="H22" s="6">
        <v>3.5000000000000003E-2</v>
      </c>
      <c r="I22" s="6">
        <v>4.5999999999999999E-2</v>
      </c>
      <c r="J22" s="6">
        <v>5.2999999999999999E-2</v>
      </c>
      <c r="K22" s="6">
        <v>3.5000000000000003E-2</v>
      </c>
      <c r="L22" s="6">
        <v>4.5999999999999999E-2</v>
      </c>
      <c r="M22" s="6">
        <v>5.2999999999999999E-2</v>
      </c>
      <c r="N22" s="38">
        <f t="shared" si="0"/>
        <v>13.860000000000001</v>
      </c>
      <c r="O22" s="38">
        <f t="shared" si="1"/>
        <v>18.216000000000001</v>
      </c>
      <c r="P22" s="38">
        <f t="shared" si="2"/>
        <v>20.988</v>
      </c>
      <c r="Q22" s="204">
        <f>SUM(N22:N24)</f>
        <v>39.276000000000003</v>
      </c>
      <c r="R22" s="204">
        <f>SUM(O22:O24)</f>
        <v>43.631999999999998</v>
      </c>
      <c r="S22" s="204">
        <f>SUM(P22:P24)</f>
        <v>46.404000000000003</v>
      </c>
      <c r="T22" s="204">
        <f>Q22+Q22*50%</f>
        <v>58.914000000000001</v>
      </c>
      <c r="U22" s="204">
        <f>R22+R22*50%</f>
        <v>65.447999999999993</v>
      </c>
      <c r="V22" s="204">
        <f>S22+S22*50%</f>
        <v>69.606000000000009</v>
      </c>
      <c r="W22" s="20"/>
      <c r="X22" s="20"/>
      <c r="Y22" s="20"/>
      <c r="Z22" s="20"/>
    </row>
    <row r="23" spans="2:26" ht="16.5" thickBot="1" x14ac:dyDescent="0.3">
      <c r="B23" s="215"/>
      <c r="C23" s="205"/>
      <c r="D23" s="205"/>
      <c r="E23" s="205"/>
      <c r="F23" s="49" t="s">
        <v>12</v>
      </c>
      <c r="G23" s="38">
        <v>5068</v>
      </c>
      <c r="H23" s="150">
        <v>5.0000000000000001E-3</v>
      </c>
      <c r="I23" s="150">
        <v>5.0000000000000001E-3</v>
      </c>
      <c r="J23" s="150">
        <v>5.0000000000000001E-3</v>
      </c>
      <c r="K23" s="150">
        <v>5.0000000000000001E-3</v>
      </c>
      <c r="L23" s="150">
        <v>5.0000000000000001E-3</v>
      </c>
      <c r="M23" s="150">
        <v>5.0000000000000001E-3</v>
      </c>
      <c r="N23" s="38">
        <f t="shared" si="0"/>
        <v>25.34</v>
      </c>
      <c r="O23" s="38">
        <f t="shared" si="1"/>
        <v>25.34</v>
      </c>
      <c r="P23" s="38">
        <f t="shared" si="2"/>
        <v>25.34</v>
      </c>
      <c r="Q23" s="205"/>
      <c r="R23" s="205"/>
      <c r="S23" s="205"/>
      <c r="T23" s="205"/>
      <c r="U23" s="205"/>
      <c r="V23" s="205"/>
      <c r="W23" s="20"/>
      <c r="X23" s="20"/>
      <c r="Y23" s="20"/>
      <c r="Z23" s="20"/>
    </row>
    <row r="24" spans="2:26" ht="16.5" thickBot="1" x14ac:dyDescent="0.3">
      <c r="B24" s="215"/>
      <c r="C24" s="206"/>
      <c r="D24" s="206"/>
      <c r="E24" s="206"/>
      <c r="F24" s="37" t="s">
        <v>10</v>
      </c>
      <c r="G24" s="38">
        <v>76</v>
      </c>
      <c r="H24" s="138">
        <v>1E-3</v>
      </c>
      <c r="I24" s="138">
        <v>1E-3</v>
      </c>
      <c r="J24" s="138">
        <v>1E-3</v>
      </c>
      <c r="K24" s="150">
        <v>1E-3</v>
      </c>
      <c r="L24" s="150">
        <v>1E-3</v>
      </c>
      <c r="M24" s="150">
        <v>1E-3</v>
      </c>
      <c r="N24" s="38">
        <f t="shared" si="0"/>
        <v>7.5999999999999998E-2</v>
      </c>
      <c r="O24" s="38">
        <f t="shared" si="1"/>
        <v>7.5999999999999998E-2</v>
      </c>
      <c r="P24" s="38">
        <f t="shared" si="2"/>
        <v>7.5999999999999998E-2</v>
      </c>
      <c r="Q24" s="206"/>
      <c r="R24" s="206"/>
      <c r="S24" s="206"/>
      <c r="T24" s="206"/>
      <c r="U24" s="206"/>
      <c r="V24" s="206"/>
      <c r="W24" s="20"/>
      <c r="X24" s="20"/>
      <c r="Y24" s="20"/>
      <c r="Z24" s="20"/>
    </row>
    <row r="25" spans="2:26" ht="15.75" x14ac:dyDescent="0.25">
      <c r="B25" s="76" t="s">
        <v>90</v>
      </c>
      <c r="C25" s="31">
        <v>10</v>
      </c>
      <c r="D25" s="31">
        <v>10</v>
      </c>
      <c r="E25" s="31">
        <v>10</v>
      </c>
      <c r="F25" s="77" t="s">
        <v>90</v>
      </c>
      <c r="G25" s="144">
        <v>2500</v>
      </c>
      <c r="H25" s="31">
        <v>0.01</v>
      </c>
      <c r="I25" s="78">
        <v>0.01</v>
      </c>
      <c r="J25" s="31">
        <v>0.01</v>
      </c>
      <c r="K25" s="31">
        <v>0.01</v>
      </c>
      <c r="L25" s="31">
        <v>0.01</v>
      </c>
      <c r="M25" s="31">
        <v>0.01</v>
      </c>
      <c r="N25" s="144">
        <f t="shared" si="0"/>
        <v>25</v>
      </c>
      <c r="O25" s="144">
        <f>K25*G25</f>
        <v>25</v>
      </c>
      <c r="P25" s="144">
        <f t="shared" si="2"/>
        <v>25</v>
      </c>
      <c r="Q25" s="144">
        <f>SUM(N25)</f>
        <v>25</v>
      </c>
      <c r="R25" s="144">
        <f>SUM(O25)</f>
        <v>25</v>
      </c>
      <c r="S25" s="144">
        <f>SUM(P25)</f>
        <v>25</v>
      </c>
      <c r="T25" s="136">
        <f t="shared" ref="T25:V26" si="3">Q25+Q25*50%</f>
        <v>37.5</v>
      </c>
      <c r="U25" s="136">
        <f t="shared" si="3"/>
        <v>37.5</v>
      </c>
      <c r="V25" s="79">
        <f t="shared" si="3"/>
        <v>37.5</v>
      </c>
      <c r="W25" s="20"/>
      <c r="X25" s="20"/>
      <c r="Y25" s="20"/>
      <c r="Z25" s="20"/>
    </row>
    <row r="26" spans="2:26" ht="15.75" x14ac:dyDescent="0.25">
      <c r="B26" s="249" t="s">
        <v>145</v>
      </c>
      <c r="C26" s="218">
        <v>200</v>
      </c>
      <c r="D26" s="218">
        <v>200</v>
      </c>
      <c r="E26" s="218">
        <v>200</v>
      </c>
      <c r="F26" s="135" t="s">
        <v>150</v>
      </c>
      <c r="G26" s="137">
        <v>5366</v>
      </c>
      <c r="H26" s="136">
        <v>1E-3</v>
      </c>
      <c r="I26" s="136">
        <v>1E-3</v>
      </c>
      <c r="J26" s="136">
        <v>1E-3</v>
      </c>
      <c r="K26" s="136">
        <v>1E-3</v>
      </c>
      <c r="L26" s="136">
        <v>1E-3</v>
      </c>
      <c r="M26" s="136">
        <v>1E-3</v>
      </c>
      <c r="N26" s="137">
        <f t="shared" si="0"/>
        <v>5.3660000000000005</v>
      </c>
      <c r="O26" s="137">
        <f>I26*G26</f>
        <v>5.3660000000000005</v>
      </c>
      <c r="P26" s="137">
        <f t="shared" si="2"/>
        <v>5.3660000000000005</v>
      </c>
      <c r="Q26" s="204">
        <f>SUM(N26:N28)</f>
        <v>32.140999999999998</v>
      </c>
      <c r="R26" s="204">
        <f>SUM(O26:O28)</f>
        <v>32.140999999999998</v>
      </c>
      <c r="S26" s="204">
        <f>SUM(P26:P28)</f>
        <v>32.140999999999998</v>
      </c>
      <c r="T26" s="226">
        <f t="shared" si="3"/>
        <v>48.211500000000001</v>
      </c>
      <c r="U26" s="226">
        <f t="shared" si="3"/>
        <v>48.211500000000001</v>
      </c>
      <c r="V26" s="216">
        <f t="shared" si="3"/>
        <v>48.211500000000001</v>
      </c>
      <c r="W26" s="20"/>
      <c r="X26" s="20"/>
      <c r="Y26" s="20"/>
      <c r="Z26" s="20"/>
    </row>
    <row r="27" spans="2:26" ht="15.75" x14ac:dyDescent="0.25">
      <c r="B27" s="250"/>
      <c r="C27" s="205"/>
      <c r="D27" s="205"/>
      <c r="E27" s="205"/>
      <c r="F27" s="3" t="s">
        <v>19</v>
      </c>
      <c r="G27" s="137">
        <v>435</v>
      </c>
      <c r="H27" s="6">
        <v>1.4999999999999999E-2</v>
      </c>
      <c r="I27" s="6">
        <v>1.4999999999999999E-2</v>
      </c>
      <c r="J27" s="6">
        <v>1.4999999999999999E-2</v>
      </c>
      <c r="K27" s="6">
        <v>1.4999999999999999E-2</v>
      </c>
      <c r="L27" s="6">
        <v>1.4999999999999999E-2</v>
      </c>
      <c r="M27" s="6">
        <v>1.4999999999999999E-2</v>
      </c>
      <c r="N27" s="137">
        <f t="shared" si="0"/>
        <v>6.5249999999999995</v>
      </c>
      <c r="O27" s="137">
        <f>I27*G27</f>
        <v>6.5249999999999995</v>
      </c>
      <c r="P27" s="137">
        <f t="shared" si="2"/>
        <v>6.5249999999999995</v>
      </c>
      <c r="Q27" s="208"/>
      <c r="R27" s="208"/>
      <c r="S27" s="208"/>
      <c r="T27" s="226"/>
      <c r="U27" s="226"/>
      <c r="V27" s="216"/>
      <c r="W27" s="20"/>
      <c r="X27" s="20"/>
      <c r="Y27" s="20"/>
      <c r="Z27" s="20"/>
    </row>
    <row r="28" spans="2:26" ht="16.5" thickBot="1" x14ac:dyDescent="0.3">
      <c r="B28" s="224"/>
      <c r="C28" s="206"/>
      <c r="D28" s="206"/>
      <c r="E28" s="206"/>
      <c r="F28" s="3" t="s">
        <v>58</v>
      </c>
      <c r="G28" s="137">
        <v>405</v>
      </c>
      <c r="H28" s="16">
        <v>0.05</v>
      </c>
      <c r="I28" s="16">
        <v>0.05</v>
      </c>
      <c r="J28" s="16">
        <v>0.05</v>
      </c>
      <c r="K28" s="16">
        <v>0.05</v>
      </c>
      <c r="L28" s="16">
        <v>0.05</v>
      </c>
      <c r="M28" s="16">
        <v>0.05</v>
      </c>
      <c r="N28" s="141">
        <f t="shared" si="0"/>
        <v>20.25</v>
      </c>
      <c r="O28" s="137">
        <f>I28*G28</f>
        <v>20.25</v>
      </c>
      <c r="P28" s="137">
        <f t="shared" si="2"/>
        <v>20.25</v>
      </c>
      <c r="Q28" s="214"/>
      <c r="R28" s="214"/>
      <c r="S28" s="214"/>
      <c r="T28" s="226"/>
      <c r="U28" s="226"/>
      <c r="V28" s="216"/>
      <c r="W28" s="20"/>
      <c r="X28" s="20"/>
      <c r="Y28" s="20"/>
      <c r="Z28" s="20"/>
    </row>
    <row r="29" spans="2:26" ht="16.5" thickBot="1" x14ac:dyDescent="0.3">
      <c r="B29" s="80" t="s">
        <v>14</v>
      </c>
      <c r="C29" s="51">
        <v>20</v>
      </c>
      <c r="D29" s="51">
        <v>35</v>
      </c>
      <c r="E29" s="51">
        <v>40</v>
      </c>
      <c r="F29" s="55" t="s">
        <v>14</v>
      </c>
      <c r="G29" s="35">
        <v>594</v>
      </c>
      <c r="H29" s="56">
        <v>0.02</v>
      </c>
      <c r="I29" s="51">
        <v>3.5000000000000003E-2</v>
      </c>
      <c r="J29" s="56">
        <v>0.04</v>
      </c>
      <c r="K29" s="56">
        <v>0.02</v>
      </c>
      <c r="L29" s="51">
        <v>3.5000000000000003E-2</v>
      </c>
      <c r="M29" s="56">
        <v>0.04</v>
      </c>
      <c r="N29" s="35">
        <f t="shared" si="0"/>
        <v>11.88</v>
      </c>
      <c r="O29" s="35">
        <f>I29*G29</f>
        <v>20.790000000000003</v>
      </c>
      <c r="P29" s="35">
        <f t="shared" si="2"/>
        <v>23.76</v>
      </c>
      <c r="Q29" s="35">
        <f>SUM(N29)</f>
        <v>11.88</v>
      </c>
      <c r="R29" s="35">
        <f>SUM(O29)</f>
        <v>20.790000000000003</v>
      </c>
      <c r="S29" s="35">
        <f>SUM(P29)</f>
        <v>23.76</v>
      </c>
      <c r="T29" s="51">
        <f>Q29+Q29*50%</f>
        <v>17.82</v>
      </c>
      <c r="U29" s="35">
        <f>R29+R29*50%</f>
        <v>31.185000000000002</v>
      </c>
      <c r="V29" s="54">
        <f>S29+S29*50%</f>
        <v>35.64</v>
      </c>
      <c r="W29" s="20"/>
      <c r="X29" s="20"/>
      <c r="Y29" s="20"/>
      <c r="Z29" s="20"/>
    </row>
    <row r="30" spans="2:26" ht="16.5" thickBot="1" x14ac:dyDescent="0.3">
      <c r="B30" s="57"/>
      <c r="C30" s="139"/>
      <c r="D30" s="139"/>
      <c r="E30" s="139"/>
      <c r="F30" s="58"/>
      <c r="G30" s="142"/>
      <c r="H30" s="28"/>
      <c r="I30" s="139"/>
      <c r="J30" s="28"/>
      <c r="K30" s="28"/>
      <c r="L30" s="28"/>
      <c r="M30" s="28"/>
      <c r="N30" s="143"/>
      <c r="O30" s="35"/>
      <c r="P30" s="143"/>
      <c r="Q30" s="59">
        <f>SUM(Q15:Q29)</f>
        <v>272.9282</v>
      </c>
      <c r="R30" s="59">
        <f t="shared" ref="R30:V30" si="4">SUM(R15:R29)</f>
        <v>362.41500000000002</v>
      </c>
      <c r="S30" s="59">
        <f t="shared" si="4"/>
        <v>454.69080000000002</v>
      </c>
      <c r="T30" s="59">
        <f t="shared" si="4"/>
        <v>409.39229999999998</v>
      </c>
      <c r="U30" s="59">
        <f t="shared" si="4"/>
        <v>543.62249999999995</v>
      </c>
      <c r="V30" s="59">
        <f t="shared" si="4"/>
        <v>682.03620000000001</v>
      </c>
      <c r="W30" s="20"/>
      <c r="X30" s="20"/>
      <c r="Y30" s="20"/>
      <c r="Z30" s="20"/>
    </row>
    <row r="31" spans="2:26" ht="16.5" thickBot="1" x14ac:dyDescent="0.3">
      <c r="B31" s="34" t="s">
        <v>28</v>
      </c>
      <c r="C31" s="138"/>
      <c r="D31" s="138"/>
      <c r="E31" s="138"/>
      <c r="F31" s="60"/>
      <c r="G31" s="141"/>
      <c r="H31" s="16"/>
      <c r="I31" s="138"/>
      <c r="J31" s="16"/>
      <c r="K31" s="16"/>
      <c r="L31" s="16"/>
      <c r="M31" s="16"/>
      <c r="N31" s="141"/>
      <c r="O31" s="35"/>
      <c r="P31" s="141"/>
      <c r="Q31" s="138"/>
      <c r="R31" s="138"/>
      <c r="S31" s="138"/>
      <c r="T31" s="24"/>
      <c r="U31" s="20"/>
      <c r="V31" s="20"/>
      <c r="W31" s="20"/>
      <c r="X31" s="20"/>
      <c r="Y31" s="20"/>
      <c r="Z31" s="20"/>
    </row>
    <row r="32" spans="2:26" ht="15.75" x14ac:dyDescent="0.25">
      <c r="B32" s="220" t="s">
        <v>113</v>
      </c>
      <c r="C32" s="217">
        <v>60</v>
      </c>
      <c r="D32" s="217">
        <v>100</v>
      </c>
      <c r="E32" s="217">
        <v>100</v>
      </c>
      <c r="F32" s="47" t="s">
        <v>115</v>
      </c>
      <c r="G32" s="36">
        <v>800</v>
      </c>
      <c r="H32" s="7">
        <v>2.9000000000000001E-2</v>
      </c>
      <c r="I32" s="36">
        <v>4.8000000000000001E-2</v>
      </c>
      <c r="J32" s="36">
        <v>4.8000000000000001E-2</v>
      </c>
      <c r="K32" s="7">
        <v>2.5000000000000001E-2</v>
      </c>
      <c r="L32" s="7">
        <v>4.1000000000000002E-2</v>
      </c>
      <c r="M32" s="7">
        <v>4.1000000000000002E-2</v>
      </c>
      <c r="N32" s="144">
        <f t="shared" ref="N32:N49" si="5">H32*G32</f>
        <v>23.200000000000003</v>
      </c>
      <c r="O32" s="144">
        <f t="shared" ref="O32:O49" si="6">I32*G32</f>
        <v>38.4</v>
      </c>
      <c r="P32" s="144">
        <f t="shared" ref="P32:P49" si="7">J32*G32</f>
        <v>38.4</v>
      </c>
      <c r="Q32" s="207">
        <f>SUM(N32:N34)</f>
        <v>36.527999999999999</v>
      </c>
      <c r="R32" s="207">
        <f>SUM(O32:O34)</f>
        <v>61.542000000000002</v>
      </c>
      <c r="S32" s="207">
        <f>SUM(P32:P34)</f>
        <v>61.542000000000002</v>
      </c>
      <c r="T32" s="207">
        <f>Q32+Q32*50%</f>
        <v>54.792000000000002</v>
      </c>
      <c r="U32" s="207">
        <f>R32+R32*50%</f>
        <v>92.313000000000002</v>
      </c>
      <c r="V32" s="210">
        <f>S32+S32*50%</f>
        <v>92.313000000000002</v>
      </c>
      <c r="W32" s="20"/>
      <c r="X32" s="20"/>
      <c r="Y32" s="20"/>
      <c r="Z32" s="20"/>
    </row>
    <row r="33" spans="2:26" ht="15.75" x14ac:dyDescent="0.25">
      <c r="B33" s="221"/>
      <c r="C33" s="216"/>
      <c r="D33" s="216"/>
      <c r="E33" s="216"/>
      <c r="F33" s="3" t="s">
        <v>114</v>
      </c>
      <c r="G33" s="137">
        <v>539</v>
      </c>
      <c r="H33" s="136">
        <v>2.3E-2</v>
      </c>
      <c r="I33" s="136">
        <v>3.7999999999999999E-2</v>
      </c>
      <c r="J33" s="136">
        <v>3.7999999999999999E-2</v>
      </c>
      <c r="K33" s="136">
        <v>1.7999999999999999E-2</v>
      </c>
      <c r="L33" s="136">
        <v>0.03</v>
      </c>
      <c r="M33" s="136">
        <v>0.03</v>
      </c>
      <c r="N33" s="137">
        <f t="shared" si="5"/>
        <v>12.397</v>
      </c>
      <c r="O33" s="137">
        <f t="shared" si="6"/>
        <v>20.481999999999999</v>
      </c>
      <c r="P33" s="137">
        <f t="shared" si="7"/>
        <v>20.481999999999999</v>
      </c>
      <c r="Q33" s="208"/>
      <c r="R33" s="208"/>
      <c r="S33" s="208"/>
      <c r="T33" s="208"/>
      <c r="U33" s="208"/>
      <c r="V33" s="211"/>
      <c r="W33" s="20"/>
      <c r="X33" s="20"/>
      <c r="Y33" s="20"/>
      <c r="Z33" s="20"/>
    </row>
    <row r="34" spans="2:26" ht="15.75" x14ac:dyDescent="0.25">
      <c r="B34" s="222"/>
      <c r="C34" s="218"/>
      <c r="D34" s="218"/>
      <c r="E34" s="218"/>
      <c r="F34" s="61" t="s">
        <v>11</v>
      </c>
      <c r="G34" s="141">
        <v>133</v>
      </c>
      <c r="H34" s="138">
        <v>7.0000000000000001E-3</v>
      </c>
      <c r="I34" s="138">
        <v>0.02</v>
      </c>
      <c r="J34" s="138">
        <v>0.02</v>
      </c>
      <c r="K34" s="138">
        <v>6.0000000000000001E-3</v>
      </c>
      <c r="L34" s="138">
        <v>0.01</v>
      </c>
      <c r="M34" s="138">
        <v>0.01</v>
      </c>
      <c r="N34" s="137">
        <f t="shared" si="5"/>
        <v>0.93100000000000005</v>
      </c>
      <c r="O34" s="137">
        <f t="shared" si="6"/>
        <v>2.66</v>
      </c>
      <c r="P34" s="137">
        <f t="shared" si="7"/>
        <v>2.66</v>
      </c>
      <c r="Q34" s="208"/>
      <c r="R34" s="208"/>
      <c r="S34" s="208"/>
      <c r="T34" s="208"/>
      <c r="U34" s="208"/>
      <c r="V34" s="211"/>
      <c r="W34" s="20"/>
      <c r="X34" s="20"/>
      <c r="Y34" s="20"/>
      <c r="Z34" s="20"/>
    </row>
    <row r="35" spans="2:26" ht="15.75" x14ac:dyDescent="0.25">
      <c r="B35" s="222"/>
      <c r="C35" s="218"/>
      <c r="D35" s="218"/>
      <c r="E35" s="218"/>
      <c r="F35" s="45" t="s">
        <v>10</v>
      </c>
      <c r="G35" s="137">
        <v>76</v>
      </c>
      <c r="H35" s="136">
        <v>1E-3</v>
      </c>
      <c r="I35" s="136">
        <v>1E-3</v>
      </c>
      <c r="J35" s="136">
        <v>1E-3</v>
      </c>
      <c r="K35" s="136">
        <v>1E-3</v>
      </c>
      <c r="L35" s="136">
        <v>1E-3</v>
      </c>
      <c r="M35" s="136">
        <v>1E-3</v>
      </c>
      <c r="N35" s="137">
        <f t="shared" si="5"/>
        <v>7.5999999999999998E-2</v>
      </c>
      <c r="O35" s="137">
        <f t="shared" si="6"/>
        <v>7.5999999999999998E-2</v>
      </c>
      <c r="P35" s="137">
        <f t="shared" si="7"/>
        <v>7.5999999999999998E-2</v>
      </c>
      <c r="Q35" s="208"/>
      <c r="R35" s="208"/>
      <c r="S35" s="208"/>
      <c r="T35" s="208"/>
      <c r="U35" s="208"/>
      <c r="V35" s="211"/>
      <c r="W35" s="20"/>
      <c r="X35" s="20"/>
      <c r="Y35" s="20"/>
      <c r="Z35" s="20"/>
    </row>
    <row r="36" spans="2:26" ht="16.5" thickBot="1" x14ac:dyDescent="0.3">
      <c r="B36" s="242"/>
      <c r="C36" s="219"/>
      <c r="D36" s="219"/>
      <c r="E36" s="219"/>
      <c r="F36" s="49" t="s">
        <v>13</v>
      </c>
      <c r="G36" s="137">
        <v>683</v>
      </c>
      <c r="H36" s="150">
        <v>3.0000000000000001E-3</v>
      </c>
      <c r="I36" s="150">
        <v>4.0000000000000001E-3</v>
      </c>
      <c r="J36" s="150">
        <v>5.0000000000000001E-3</v>
      </c>
      <c r="K36" s="150">
        <v>3.0000000000000001E-3</v>
      </c>
      <c r="L36" s="150">
        <v>4.0000000000000001E-3</v>
      </c>
      <c r="M36" s="150">
        <v>5.0000000000000001E-3</v>
      </c>
      <c r="N36" s="145">
        <f t="shared" si="5"/>
        <v>2.0489999999999999</v>
      </c>
      <c r="O36" s="145">
        <f t="shared" si="6"/>
        <v>2.7320000000000002</v>
      </c>
      <c r="P36" s="145">
        <f t="shared" si="7"/>
        <v>3.415</v>
      </c>
      <c r="Q36" s="209"/>
      <c r="R36" s="209"/>
      <c r="S36" s="209"/>
      <c r="T36" s="209"/>
      <c r="U36" s="209"/>
      <c r="V36" s="212"/>
      <c r="W36" s="20"/>
      <c r="X36" s="20"/>
      <c r="Y36" s="20"/>
      <c r="Z36" s="20"/>
    </row>
    <row r="37" spans="2:26" ht="63" x14ac:dyDescent="0.25">
      <c r="B37" s="220" t="s">
        <v>69</v>
      </c>
      <c r="C37" s="217">
        <v>200</v>
      </c>
      <c r="D37" s="217">
        <v>200</v>
      </c>
      <c r="E37" s="217">
        <v>250</v>
      </c>
      <c r="F37" s="62" t="s">
        <v>153</v>
      </c>
      <c r="G37" s="36">
        <v>2000</v>
      </c>
      <c r="H37" s="7">
        <v>0.16</v>
      </c>
      <c r="I37" s="7">
        <v>0.16</v>
      </c>
      <c r="J37" s="7">
        <v>0.21299999999999999</v>
      </c>
      <c r="K37" s="7">
        <v>0.109</v>
      </c>
      <c r="L37" s="7">
        <v>0.109</v>
      </c>
      <c r="M37" s="7">
        <v>0.14499999999999999</v>
      </c>
      <c r="N37" s="36">
        <f t="shared" si="5"/>
        <v>320</v>
      </c>
      <c r="O37" s="36">
        <f t="shared" si="6"/>
        <v>320</v>
      </c>
      <c r="P37" s="36">
        <f t="shared" si="7"/>
        <v>426</v>
      </c>
      <c r="Q37" s="207">
        <f>SUM(N37:N44)</f>
        <v>357.07780000000002</v>
      </c>
      <c r="R37" s="207">
        <f>SUM(O37:O44)</f>
        <v>357.07780000000002</v>
      </c>
      <c r="S37" s="207">
        <f>SUM(P37:P44)</f>
        <v>470.12570000000005</v>
      </c>
      <c r="T37" s="207">
        <f>Q37+Q37*50%</f>
        <v>535.61670000000004</v>
      </c>
      <c r="U37" s="207">
        <f>R37+R37*50%</f>
        <v>535.61670000000004</v>
      </c>
      <c r="V37" s="210">
        <f>S37+S37*50%</f>
        <v>705.18855000000008</v>
      </c>
      <c r="W37" s="20"/>
      <c r="X37" s="20"/>
      <c r="Y37" s="20"/>
      <c r="Z37" s="20"/>
    </row>
    <row r="38" spans="2:26" ht="15.75" x14ac:dyDescent="0.25">
      <c r="B38" s="254"/>
      <c r="C38" s="206"/>
      <c r="D38" s="206"/>
      <c r="E38" s="206"/>
      <c r="F38" s="3" t="s">
        <v>13</v>
      </c>
      <c r="G38" s="137">
        <v>683</v>
      </c>
      <c r="H38" s="8">
        <v>5.0000000000000001E-3</v>
      </c>
      <c r="I38" s="8">
        <v>5.0000000000000001E-3</v>
      </c>
      <c r="J38" s="8">
        <v>6.0000000000000001E-3</v>
      </c>
      <c r="K38" s="8">
        <v>5.0000000000000001E-3</v>
      </c>
      <c r="L38" s="8">
        <v>5.0000000000000001E-3</v>
      </c>
      <c r="M38" s="8">
        <v>6.0000000000000001E-3</v>
      </c>
      <c r="N38" s="143">
        <f t="shared" si="5"/>
        <v>3.415</v>
      </c>
      <c r="O38" s="143">
        <f t="shared" si="6"/>
        <v>3.415</v>
      </c>
      <c r="P38" s="143">
        <f t="shared" si="7"/>
        <v>4.0979999999999999</v>
      </c>
      <c r="Q38" s="208"/>
      <c r="R38" s="208"/>
      <c r="S38" s="208"/>
      <c r="T38" s="208"/>
      <c r="U38" s="208"/>
      <c r="V38" s="211"/>
      <c r="W38" s="20"/>
      <c r="X38" s="20"/>
      <c r="Y38" s="20"/>
      <c r="Z38" s="20"/>
    </row>
    <row r="39" spans="2:26" ht="15.75" x14ac:dyDescent="0.25">
      <c r="B39" s="221"/>
      <c r="C39" s="216"/>
      <c r="D39" s="216"/>
      <c r="E39" s="216"/>
      <c r="F39" s="3" t="s">
        <v>17</v>
      </c>
      <c r="G39" s="137">
        <v>211</v>
      </c>
      <c r="H39" s="6">
        <v>0.107</v>
      </c>
      <c r="I39" s="6">
        <v>0.107</v>
      </c>
      <c r="J39" s="6">
        <v>0.128</v>
      </c>
      <c r="K39" s="6">
        <v>0.08</v>
      </c>
      <c r="L39" s="6">
        <v>0.08</v>
      </c>
      <c r="M39" s="6">
        <v>9.6000000000000002E-2</v>
      </c>
      <c r="N39" s="137">
        <f t="shared" si="5"/>
        <v>22.576999999999998</v>
      </c>
      <c r="O39" s="137">
        <f t="shared" si="6"/>
        <v>22.576999999999998</v>
      </c>
      <c r="P39" s="137">
        <f t="shared" si="7"/>
        <v>27.007999999999999</v>
      </c>
      <c r="Q39" s="208"/>
      <c r="R39" s="208"/>
      <c r="S39" s="208"/>
      <c r="T39" s="208"/>
      <c r="U39" s="208"/>
      <c r="V39" s="211"/>
      <c r="W39" s="20"/>
      <c r="X39" s="20"/>
      <c r="Y39" s="20"/>
      <c r="Z39" s="20"/>
    </row>
    <row r="40" spans="2:26" ht="15.75" x14ac:dyDescent="0.25">
      <c r="B40" s="221"/>
      <c r="C40" s="216"/>
      <c r="D40" s="216"/>
      <c r="E40" s="216"/>
      <c r="F40" s="3" t="s">
        <v>16</v>
      </c>
      <c r="G40" s="137">
        <v>177</v>
      </c>
      <c r="H40" s="6">
        <v>2.1999999999999999E-2</v>
      </c>
      <c r="I40" s="6">
        <v>2.1999999999999999E-2</v>
      </c>
      <c r="J40" s="6">
        <v>2.5999999999999999E-2</v>
      </c>
      <c r="K40" s="6">
        <v>1.7999999999999999E-2</v>
      </c>
      <c r="L40" s="6">
        <v>1.7999999999999999E-2</v>
      </c>
      <c r="M40" s="6">
        <v>2.1000000000000001E-2</v>
      </c>
      <c r="N40" s="137">
        <f t="shared" si="5"/>
        <v>3.8939999999999997</v>
      </c>
      <c r="O40" s="137">
        <f t="shared" si="6"/>
        <v>3.8939999999999997</v>
      </c>
      <c r="P40" s="137">
        <f t="shared" si="7"/>
        <v>4.6019999999999994</v>
      </c>
      <c r="Q40" s="208"/>
      <c r="R40" s="208"/>
      <c r="S40" s="208"/>
      <c r="T40" s="208"/>
      <c r="U40" s="208"/>
      <c r="V40" s="211"/>
      <c r="W40" s="20"/>
      <c r="X40" s="20"/>
      <c r="Y40" s="20"/>
      <c r="Z40" s="20"/>
    </row>
    <row r="41" spans="2:26" ht="15.75" x14ac:dyDescent="0.25">
      <c r="B41" s="221"/>
      <c r="C41" s="216"/>
      <c r="D41" s="216"/>
      <c r="E41" s="216"/>
      <c r="F41" s="3" t="s">
        <v>11</v>
      </c>
      <c r="G41" s="137">
        <v>133</v>
      </c>
      <c r="H41" s="136">
        <v>1.2E-2</v>
      </c>
      <c r="I41" s="136">
        <v>1.2E-2</v>
      </c>
      <c r="J41" s="6">
        <v>1.4E-2</v>
      </c>
      <c r="K41" s="6">
        <v>0.01</v>
      </c>
      <c r="L41" s="6">
        <v>0.01</v>
      </c>
      <c r="M41" s="6">
        <v>1.2E-2</v>
      </c>
      <c r="N41" s="137">
        <f t="shared" si="5"/>
        <v>1.5960000000000001</v>
      </c>
      <c r="O41" s="137">
        <f t="shared" si="6"/>
        <v>1.5960000000000001</v>
      </c>
      <c r="P41" s="137">
        <f t="shared" si="7"/>
        <v>1.8620000000000001</v>
      </c>
      <c r="Q41" s="208"/>
      <c r="R41" s="208"/>
      <c r="S41" s="208"/>
      <c r="T41" s="208"/>
      <c r="U41" s="208"/>
      <c r="V41" s="211"/>
      <c r="W41" s="20"/>
      <c r="X41" s="20"/>
      <c r="Y41" s="20"/>
      <c r="Z41" s="20"/>
    </row>
    <row r="42" spans="2:26" ht="15.75" x14ac:dyDescent="0.25">
      <c r="B42" s="221"/>
      <c r="C42" s="216"/>
      <c r="D42" s="216"/>
      <c r="E42" s="216"/>
      <c r="F42" s="3" t="s">
        <v>18</v>
      </c>
      <c r="G42" s="137">
        <v>900</v>
      </c>
      <c r="H42" s="136">
        <v>6.0000000000000001E-3</v>
      </c>
      <c r="I42" s="136">
        <v>6.0000000000000001E-3</v>
      </c>
      <c r="J42" s="136">
        <v>7.0000000000000001E-3</v>
      </c>
      <c r="K42" s="136">
        <v>6.0000000000000001E-3</v>
      </c>
      <c r="L42" s="136">
        <v>6.0000000000000001E-3</v>
      </c>
      <c r="M42" s="136">
        <v>7.0000000000000001E-3</v>
      </c>
      <c r="N42" s="137">
        <f t="shared" si="5"/>
        <v>5.4</v>
      </c>
      <c r="O42" s="137">
        <f t="shared" si="6"/>
        <v>5.4</v>
      </c>
      <c r="P42" s="137">
        <f t="shared" si="7"/>
        <v>6.3</v>
      </c>
      <c r="Q42" s="208"/>
      <c r="R42" s="208"/>
      <c r="S42" s="208"/>
      <c r="T42" s="208"/>
      <c r="U42" s="208"/>
      <c r="V42" s="211"/>
      <c r="W42" s="20"/>
      <c r="X42" s="20"/>
      <c r="Y42" s="20"/>
      <c r="Z42" s="20"/>
    </row>
    <row r="43" spans="2:26" ht="15.75" x14ac:dyDescent="0.25">
      <c r="B43" s="221"/>
      <c r="C43" s="216"/>
      <c r="D43" s="216"/>
      <c r="E43" s="216"/>
      <c r="F43" s="45" t="s">
        <v>64</v>
      </c>
      <c r="G43" s="137">
        <v>59.9</v>
      </c>
      <c r="H43" s="136">
        <v>2E-3</v>
      </c>
      <c r="I43" s="136">
        <v>2E-3</v>
      </c>
      <c r="J43" s="136">
        <v>3.0000000000000001E-3</v>
      </c>
      <c r="K43" s="136">
        <v>2E-3</v>
      </c>
      <c r="L43" s="136">
        <v>2E-3</v>
      </c>
      <c r="M43" s="136">
        <v>3.0000000000000001E-3</v>
      </c>
      <c r="N43" s="137">
        <f t="shared" si="5"/>
        <v>0.1198</v>
      </c>
      <c r="O43" s="137">
        <f t="shared" si="6"/>
        <v>0.1198</v>
      </c>
      <c r="P43" s="137">
        <f t="shared" si="7"/>
        <v>0.1797</v>
      </c>
      <c r="Q43" s="208"/>
      <c r="R43" s="208"/>
      <c r="S43" s="208"/>
      <c r="T43" s="208"/>
      <c r="U43" s="208"/>
      <c r="V43" s="211"/>
      <c r="W43" s="20"/>
      <c r="X43" s="20"/>
      <c r="Y43" s="20"/>
      <c r="Z43" s="20"/>
    </row>
    <row r="44" spans="2:26" ht="16.5" thickBot="1" x14ac:dyDescent="0.3">
      <c r="B44" s="242"/>
      <c r="C44" s="219"/>
      <c r="D44" s="219"/>
      <c r="E44" s="219"/>
      <c r="F44" s="37" t="s">
        <v>10</v>
      </c>
      <c r="G44" s="38">
        <v>76</v>
      </c>
      <c r="H44" s="150">
        <v>1E-3</v>
      </c>
      <c r="I44" s="150">
        <v>1E-3</v>
      </c>
      <c r="J44" s="150">
        <v>1E-3</v>
      </c>
      <c r="K44" s="150">
        <v>1E-3</v>
      </c>
      <c r="L44" s="150">
        <v>1E-3</v>
      </c>
      <c r="M44" s="150">
        <v>1E-3</v>
      </c>
      <c r="N44" s="38">
        <f t="shared" si="5"/>
        <v>7.5999999999999998E-2</v>
      </c>
      <c r="O44" s="38">
        <f t="shared" si="6"/>
        <v>7.5999999999999998E-2</v>
      </c>
      <c r="P44" s="38">
        <f t="shared" si="7"/>
        <v>7.5999999999999998E-2</v>
      </c>
      <c r="Q44" s="209"/>
      <c r="R44" s="209"/>
      <c r="S44" s="209"/>
      <c r="T44" s="209"/>
      <c r="U44" s="209"/>
      <c r="V44" s="212"/>
      <c r="W44" s="20"/>
      <c r="X44" s="20"/>
      <c r="Y44" s="20"/>
      <c r="Z44" s="20"/>
    </row>
    <row r="45" spans="2:26" ht="15.75" x14ac:dyDescent="0.25">
      <c r="B45" s="224" t="s">
        <v>136</v>
      </c>
      <c r="C45" s="206">
        <v>200</v>
      </c>
      <c r="D45" s="206">
        <v>200</v>
      </c>
      <c r="E45" s="206">
        <v>200</v>
      </c>
      <c r="F45" s="63" t="s">
        <v>137</v>
      </c>
      <c r="G45" s="143">
        <v>1000</v>
      </c>
      <c r="H45" s="140">
        <v>8.0000000000000002E-3</v>
      </c>
      <c r="I45" s="140">
        <v>8.0000000000000002E-3</v>
      </c>
      <c r="J45" s="140">
        <v>8.0000000000000002E-3</v>
      </c>
      <c r="K45" s="140">
        <v>8.0000000000000002E-3</v>
      </c>
      <c r="L45" s="140">
        <v>8.0000000000000002E-3</v>
      </c>
      <c r="M45" s="140">
        <v>8.0000000000000002E-3</v>
      </c>
      <c r="N45" s="143">
        <f t="shared" si="5"/>
        <v>8</v>
      </c>
      <c r="O45" s="143">
        <f t="shared" si="6"/>
        <v>8</v>
      </c>
      <c r="P45" s="143">
        <f t="shared" si="7"/>
        <v>8</v>
      </c>
      <c r="Q45" s="208">
        <f>SUM(N45:N47)</f>
        <v>15.219999999999999</v>
      </c>
      <c r="R45" s="208">
        <f>SUM(O45:O47)</f>
        <v>15.219999999999999</v>
      </c>
      <c r="S45" s="208">
        <f>SUM(P45:P47)</f>
        <v>15.219999999999999</v>
      </c>
      <c r="T45" s="208">
        <f>Q45+Q45*50%</f>
        <v>22.83</v>
      </c>
      <c r="U45" s="208">
        <f>R45+R45*50%</f>
        <v>22.83</v>
      </c>
      <c r="V45" s="208">
        <f>S45+S45*50%</f>
        <v>22.83</v>
      </c>
      <c r="W45" s="20"/>
      <c r="X45" s="20"/>
      <c r="Y45" s="20"/>
      <c r="Z45" s="20"/>
    </row>
    <row r="46" spans="2:26" ht="15.75" x14ac:dyDescent="0.25">
      <c r="B46" s="215"/>
      <c r="C46" s="216"/>
      <c r="D46" s="216"/>
      <c r="E46" s="216"/>
      <c r="F46" s="3" t="s">
        <v>19</v>
      </c>
      <c r="G46" s="137">
        <v>435</v>
      </c>
      <c r="H46" s="6">
        <v>1.2E-2</v>
      </c>
      <c r="I46" s="6">
        <v>1.2E-2</v>
      </c>
      <c r="J46" s="6">
        <v>1.2E-2</v>
      </c>
      <c r="K46" s="6">
        <v>1.2E-2</v>
      </c>
      <c r="L46" s="6">
        <v>1.2E-2</v>
      </c>
      <c r="M46" s="6">
        <v>1.2E-2</v>
      </c>
      <c r="N46" s="137">
        <f t="shared" si="5"/>
        <v>5.22</v>
      </c>
      <c r="O46" s="137">
        <f t="shared" si="6"/>
        <v>5.22</v>
      </c>
      <c r="P46" s="137">
        <f t="shared" si="7"/>
        <v>5.22</v>
      </c>
      <c r="Q46" s="205"/>
      <c r="R46" s="205"/>
      <c r="S46" s="205"/>
      <c r="T46" s="205"/>
      <c r="U46" s="205"/>
      <c r="V46" s="205"/>
      <c r="W46" s="20"/>
      <c r="X46" s="20"/>
      <c r="Y46" s="20"/>
      <c r="Z46" s="20"/>
    </row>
    <row r="47" spans="2:26" ht="15.75" x14ac:dyDescent="0.25">
      <c r="B47" s="215"/>
      <c r="C47" s="216"/>
      <c r="D47" s="216"/>
      <c r="E47" s="216"/>
      <c r="F47" s="3" t="s">
        <v>20</v>
      </c>
      <c r="G47" s="137">
        <v>2000</v>
      </c>
      <c r="H47" s="136">
        <v>1E-3</v>
      </c>
      <c r="I47" s="136">
        <v>1E-3</v>
      </c>
      <c r="J47" s="136">
        <v>1E-3</v>
      </c>
      <c r="K47" s="136">
        <v>1E-3</v>
      </c>
      <c r="L47" s="136">
        <v>1E-3</v>
      </c>
      <c r="M47" s="136">
        <v>1E-3</v>
      </c>
      <c r="N47" s="137">
        <f t="shared" si="5"/>
        <v>2</v>
      </c>
      <c r="O47" s="137">
        <f t="shared" si="6"/>
        <v>2</v>
      </c>
      <c r="P47" s="137">
        <f t="shared" si="7"/>
        <v>2</v>
      </c>
      <c r="Q47" s="206"/>
      <c r="R47" s="206"/>
      <c r="S47" s="206"/>
      <c r="T47" s="206"/>
      <c r="U47" s="206"/>
      <c r="V47" s="206"/>
      <c r="W47" s="20"/>
      <c r="X47" s="20"/>
      <c r="Y47" s="20"/>
      <c r="Z47" s="20"/>
    </row>
    <row r="48" spans="2:26" ht="15.75" x14ac:dyDescent="0.25">
      <c r="B48" s="3" t="s">
        <v>21</v>
      </c>
      <c r="C48" s="136">
        <v>100</v>
      </c>
      <c r="D48" s="136">
        <v>100</v>
      </c>
      <c r="E48" s="136">
        <v>100</v>
      </c>
      <c r="F48" s="3" t="s">
        <v>22</v>
      </c>
      <c r="G48" s="137">
        <v>770</v>
      </c>
      <c r="H48" s="6">
        <v>0.1</v>
      </c>
      <c r="I48" s="6">
        <v>0.1</v>
      </c>
      <c r="J48" s="6">
        <v>0.1</v>
      </c>
      <c r="K48" s="6">
        <v>0.1</v>
      </c>
      <c r="L48" s="6">
        <v>0.1</v>
      </c>
      <c r="M48" s="6">
        <v>0.1</v>
      </c>
      <c r="N48" s="137">
        <f t="shared" si="5"/>
        <v>77</v>
      </c>
      <c r="O48" s="137">
        <f t="shared" si="6"/>
        <v>77</v>
      </c>
      <c r="P48" s="137">
        <f t="shared" si="7"/>
        <v>77</v>
      </c>
      <c r="Q48" s="137">
        <f t="shared" ref="Q48:S49" si="8">SUM(N48)</f>
        <v>77</v>
      </c>
      <c r="R48" s="137">
        <f t="shared" si="8"/>
        <v>77</v>
      </c>
      <c r="S48" s="137">
        <f t="shared" si="8"/>
        <v>77</v>
      </c>
      <c r="T48" s="3">
        <f t="shared" ref="T48:V49" si="9">Q48+Q48*50%</f>
        <v>115.5</v>
      </c>
      <c r="U48" s="3">
        <f t="shared" si="9"/>
        <v>115.5</v>
      </c>
      <c r="V48" s="3">
        <f t="shared" si="9"/>
        <v>115.5</v>
      </c>
      <c r="W48" s="20"/>
      <c r="X48" s="20"/>
      <c r="Y48" s="20"/>
      <c r="Z48" s="20"/>
    </row>
    <row r="49" spans="2:26" ht="15.75" x14ac:dyDescent="0.25">
      <c r="B49" s="10" t="s">
        <v>14</v>
      </c>
      <c r="C49" s="136">
        <v>20</v>
      </c>
      <c r="D49" s="136">
        <v>35</v>
      </c>
      <c r="E49" s="136">
        <v>40</v>
      </c>
      <c r="F49" s="29" t="s">
        <v>14</v>
      </c>
      <c r="G49" s="137">
        <v>594</v>
      </c>
      <c r="H49" s="6">
        <v>0.02</v>
      </c>
      <c r="I49" s="136">
        <v>3.5000000000000003E-2</v>
      </c>
      <c r="J49" s="6">
        <v>0.04</v>
      </c>
      <c r="K49" s="6">
        <v>0.02</v>
      </c>
      <c r="L49" s="136">
        <v>3.5000000000000003E-2</v>
      </c>
      <c r="M49" s="6">
        <v>0.04</v>
      </c>
      <c r="N49" s="137">
        <f t="shared" si="5"/>
        <v>11.88</v>
      </c>
      <c r="O49" s="137">
        <f t="shared" si="6"/>
        <v>20.790000000000003</v>
      </c>
      <c r="P49" s="137">
        <f t="shared" si="7"/>
        <v>23.76</v>
      </c>
      <c r="Q49" s="137">
        <f t="shared" si="8"/>
        <v>11.88</v>
      </c>
      <c r="R49" s="137">
        <f t="shared" si="8"/>
        <v>20.790000000000003</v>
      </c>
      <c r="S49" s="137">
        <f t="shared" si="8"/>
        <v>23.76</v>
      </c>
      <c r="T49" s="136">
        <f t="shared" si="9"/>
        <v>17.82</v>
      </c>
      <c r="U49" s="136">
        <f t="shared" si="9"/>
        <v>31.185000000000002</v>
      </c>
      <c r="V49" s="136">
        <f t="shared" si="9"/>
        <v>35.64</v>
      </c>
      <c r="W49" s="20"/>
      <c r="X49" s="20"/>
      <c r="Y49" s="20"/>
      <c r="Z49" s="20"/>
    </row>
    <row r="50" spans="2:26" ht="15.75" x14ac:dyDescent="0.25">
      <c r="B50" s="10"/>
      <c r="C50" s="136"/>
      <c r="D50" s="136"/>
      <c r="E50" s="136"/>
      <c r="F50" s="29"/>
      <c r="G50" s="137"/>
      <c r="H50" s="6"/>
      <c r="I50" s="136"/>
      <c r="J50" s="6"/>
      <c r="K50" s="6"/>
      <c r="L50" s="6"/>
      <c r="M50" s="6"/>
      <c r="N50" s="137"/>
      <c r="O50" s="137"/>
      <c r="P50" s="137"/>
      <c r="Q50" s="23">
        <f t="shared" ref="Q50:V50" si="10">SUM(Q32:Q49)</f>
        <v>497.70580000000007</v>
      </c>
      <c r="R50" s="23">
        <f t="shared" si="10"/>
        <v>531.62980000000005</v>
      </c>
      <c r="S50" s="23">
        <f t="shared" si="10"/>
        <v>647.6477000000001</v>
      </c>
      <c r="T50" s="64">
        <f t="shared" si="10"/>
        <v>746.55870000000016</v>
      </c>
      <c r="U50" s="64">
        <f t="shared" si="10"/>
        <v>797.44470000000001</v>
      </c>
      <c r="V50" s="64">
        <f t="shared" si="10"/>
        <v>971.47155000000009</v>
      </c>
      <c r="W50" s="20"/>
      <c r="X50" s="20"/>
      <c r="Y50" s="20"/>
      <c r="Z50" s="20"/>
    </row>
    <row r="51" spans="2:26" ht="15.75" x14ac:dyDescent="0.25">
      <c r="B51" s="10" t="s">
        <v>27</v>
      </c>
      <c r="C51" s="136"/>
      <c r="D51" s="136"/>
      <c r="E51" s="136"/>
      <c r="F51" s="29"/>
      <c r="G51" s="137"/>
      <c r="H51" s="6"/>
      <c r="I51" s="136"/>
      <c r="J51" s="6"/>
      <c r="K51" s="6"/>
      <c r="L51" s="6"/>
      <c r="M51" s="6"/>
      <c r="N51" s="137"/>
      <c r="O51" s="137"/>
      <c r="P51" s="137"/>
      <c r="Q51" s="136"/>
      <c r="R51" s="136"/>
      <c r="S51" s="136"/>
      <c r="T51" s="24"/>
      <c r="U51" s="20"/>
      <c r="V51" s="20"/>
      <c r="W51" s="20"/>
      <c r="X51" s="20"/>
      <c r="Y51" s="20"/>
      <c r="Z51" s="20"/>
    </row>
    <row r="52" spans="2:26" ht="31.5" customHeight="1" x14ac:dyDescent="0.25">
      <c r="B52" s="215" t="s">
        <v>92</v>
      </c>
      <c r="C52" s="218">
        <v>75</v>
      </c>
      <c r="D52" s="218">
        <v>75</v>
      </c>
      <c r="E52" s="218">
        <v>100</v>
      </c>
      <c r="F52" s="9" t="s">
        <v>70</v>
      </c>
      <c r="G52" s="137">
        <v>2710</v>
      </c>
      <c r="H52" s="136">
        <v>0.107</v>
      </c>
      <c r="I52" s="136">
        <v>0.107</v>
      </c>
      <c r="J52" s="6">
        <v>0.216</v>
      </c>
      <c r="K52" s="6">
        <v>0.11899999999999999</v>
      </c>
      <c r="L52" s="6">
        <v>0.11899999999999999</v>
      </c>
      <c r="M52" s="6">
        <v>0.159</v>
      </c>
      <c r="N52" s="137">
        <f t="shared" ref="N52:N65" si="11">H52*G52</f>
        <v>289.96999999999997</v>
      </c>
      <c r="O52" s="137">
        <f t="shared" ref="O52:O65" si="12">I52*G52</f>
        <v>289.96999999999997</v>
      </c>
      <c r="P52" s="137">
        <f t="shared" ref="P52:P65" si="13">J52*G52</f>
        <v>585.36</v>
      </c>
      <c r="Q52" s="204">
        <f>SUM(N52:N57)</f>
        <v>312.02199999999993</v>
      </c>
      <c r="R52" s="204">
        <f>SUM(O52:O57)</f>
        <v>312.02199999999993</v>
      </c>
      <c r="S52" s="204">
        <f>SUM(P52:P57)</f>
        <v>615.45900000000006</v>
      </c>
      <c r="T52" s="204">
        <f>Q52+Q52*50%</f>
        <v>468.0329999999999</v>
      </c>
      <c r="U52" s="204">
        <f>R52+R52*50%</f>
        <v>468.0329999999999</v>
      </c>
      <c r="V52" s="204">
        <f>S52+S52*50%</f>
        <v>923.18850000000009</v>
      </c>
      <c r="W52" s="20"/>
      <c r="X52" s="20"/>
      <c r="Y52" s="20"/>
      <c r="Z52" s="20"/>
    </row>
    <row r="53" spans="2:26" ht="15.75" x14ac:dyDescent="0.25">
      <c r="B53" s="215"/>
      <c r="C53" s="205"/>
      <c r="D53" s="205"/>
      <c r="E53" s="205"/>
      <c r="F53" s="3" t="s">
        <v>16</v>
      </c>
      <c r="G53" s="137">
        <v>177</v>
      </c>
      <c r="H53" s="6">
        <v>0.01</v>
      </c>
      <c r="I53" s="6">
        <v>0.01</v>
      </c>
      <c r="J53" s="136">
        <v>1.4999999999999999E-2</v>
      </c>
      <c r="K53" s="136">
        <v>8.0000000000000002E-3</v>
      </c>
      <c r="L53" s="136">
        <v>8.0000000000000002E-3</v>
      </c>
      <c r="M53" s="136">
        <v>1.2E-2</v>
      </c>
      <c r="N53" s="137">
        <f t="shared" si="11"/>
        <v>1.77</v>
      </c>
      <c r="O53" s="137">
        <f t="shared" si="12"/>
        <v>1.77</v>
      </c>
      <c r="P53" s="137">
        <f t="shared" si="13"/>
        <v>2.6549999999999998</v>
      </c>
      <c r="Q53" s="205"/>
      <c r="R53" s="205"/>
      <c r="S53" s="205"/>
      <c r="T53" s="205"/>
      <c r="U53" s="205"/>
      <c r="V53" s="205"/>
      <c r="W53" s="20"/>
      <c r="X53" s="20"/>
      <c r="Y53" s="20"/>
      <c r="Z53" s="20"/>
    </row>
    <row r="54" spans="2:26" ht="15.75" x14ac:dyDescent="0.25">
      <c r="B54" s="215"/>
      <c r="C54" s="205"/>
      <c r="D54" s="205"/>
      <c r="E54" s="205"/>
      <c r="F54" s="3" t="s">
        <v>11</v>
      </c>
      <c r="G54" s="137">
        <v>133</v>
      </c>
      <c r="H54" s="136">
        <v>7.0000000000000001E-3</v>
      </c>
      <c r="I54" s="136">
        <v>7.0000000000000001E-3</v>
      </c>
      <c r="J54" s="136">
        <v>0.01</v>
      </c>
      <c r="K54" s="136">
        <v>6.0000000000000001E-3</v>
      </c>
      <c r="L54" s="136">
        <v>6.0000000000000001E-3</v>
      </c>
      <c r="M54" s="136">
        <v>8.0000000000000002E-3</v>
      </c>
      <c r="N54" s="137">
        <f t="shared" si="11"/>
        <v>0.93100000000000005</v>
      </c>
      <c r="O54" s="137">
        <f t="shared" si="12"/>
        <v>0.93100000000000005</v>
      </c>
      <c r="P54" s="137">
        <f t="shared" si="13"/>
        <v>1.33</v>
      </c>
      <c r="Q54" s="205"/>
      <c r="R54" s="205"/>
      <c r="S54" s="205"/>
      <c r="T54" s="205"/>
      <c r="U54" s="205"/>
      <c r="V54" s="205"/>
      <c r="W54" s="20"/>
      <c r="X54" s="20"/>
      <c r="Y54" s="20"/>
      <c r="Z54" s="20"/>
    </row>
    <row r="55" spans="2:26" ht="15.75" x14ac:dyDescent="0.25">
      <c r="B55" s="215"/>
      <c r="C55" s="205"/>
      <c r="D55" s="205"/>
      <c r="E55" s="205"/>
      <c r="F55" s="3" t="s">
        <v>13</v>
      </c>
      <c r="G55" s="137">
        <v>683</v>
      </c>
      <c r="H55" s="136">
        <v>7.0000000000000001E-3</v>
      </c>
      <c r="I55" s="136">
        <v>7.0000000000000001E-3</v>
      </c>
      <c r="J55" s="136">
        <v>0.01</v>
      </c>
      <c r="K55" s="136">
        <v>7.0000000000000001E-3</v>
      </c>
      <c r="L55" s="136">
        <v>7.0000000000000001E-3</v>
      </c>
      <c r="M55" s="136">
        <v>0.01</v>
      </c>
      <c r="N55" s="137">
        <f t="shared" si="11"/>
        <v>4.7809999999999997</v>
      </c>
      <c r="O55" s="137">
        <f t="shared" si="12"/>
        <v>4.7809999999999997</v>
      </c>
      <c r="P55" s="137">
        <f t="shared" si="13"/>
        <v>6.83</v>
      </c>
      <c r="Q55" s="205"/>
      <c r="R55" s="205"/>
      <c r="S55" s="205"/>
      <c r="T55" s="205"/>
      <c r="U55" s="205"/>
      <c r="V55" s="205"/>
      <c r="W55" s="20"/>
      <c r="X55" s="20"/>
      <c r="Y55" s="20"/>
      <c r="Z55" s="20"/>
    </row>
    <row r="56" spans="2:26" ht="15.75" x14ac:dyDescent="0.25">
      <c r="B56" s="215"/>
      <c r="C56" s="205"/>
      <c r="D56" s="205"/>
      <c r="E56" s="205"/>
      <c r="F56" s="3" t="s">
        <v>18</v>
      </c>
      <c r="G56" s="137">
        <v>900</v>
      </c>
      <c r="H56" s="136">
        <v>1.4999999999999999E-2</v>
      </c>
      <c r="I56" s="136">
        <v>1.4999999999999999E-2</v>
      </c>
      <c r="J56" s="136">
        <v>0.02</v>
      </c>
      <c r="K56" s="136">
        <v>1.4999999999999999E-2</v>
      </c>
      <c r="L56" s="136">
        <v>1.4999999999999999E-2</v>
      </c>
      <c r="M56" s="136">
        <v>0.02</v>
      </c>
      <c r="N56" s="137">
        <f t="shared" si="11"/>
        <v>13.5</v>
      </c>
      <c r="O56" s="137">
        <f t="shared" si="12"/>
        <v>13.5</v>
      </c>
      <c r="P56" s="137">
        <f t="shared" si="13"/>
        <v>18</v>
      </c>
      <c r="Q56" s="205"/>
      <c r="R56" s="205"/>
      <c r="S56" s="205"/>
      <c r="T56" s="205"/>
      <c r="U56" s="205"/>
      <c r="V56" s="205"/>
      <c r="W56" s="20"/>
      <c r="X56" s="20"/>
      <c r="Y56" s="20"/>
      <c r="Z56" s="20"/>
    </row>
    <row r="57" spans="2:26" ht="15.75" x14ac:dyDescent="0.25">
      <c r="B57" s="215"/>
      <c r="C57" s="205"/>
      <c r="D57" s="205"/>
      <c r="E57" s="205"/>
      <c r="F57" s="3" t="s">
        <v>64</v>
      </c>
      <c r="G57" s="137">
        <v>214</v>
      </c>
      <c r="H57" s="136">
        <v>5.0000000000000001E-3</v>
      </c>
      <c r="I57" s="136">
        <v>5.0000000000000001E-3</v>
      </c>
      <c r="J57" s="6">
        <v>6.0000000000000001E-3</v>
      </c>
      <c r="K57" s="136">
        <v>5.0000000000000001E-3</v>
      </c>
      <c r="L57" s="136">
        <v>5.0000000000000001E-3</v>
      </c>
      <c r="M57" s="6">
        <v>6.0000000000000001E-3</v>
      </c>
      <c r="N57" s="137">
        <f t="shared" si="11"/>
        <v>1.07</v>
      </c>
      <c r="O57" s="137">
        <f t="shared" si="12"/>
        <v>1.07</v>
      </c>
      <c r="P57" s="137">
        <f t="shared" si="13"/>
        <v>1.284</v>
      </c>
      <c r="Q57" s="205"/>
      <c r="R57" s="205"/>
      <c r="S57" s="205"/>
      <c r="T57" s="205"/>
      <c r="U57" s="205"/>
      <c r="V57" s="205"/>
      <c r="W57" s="20"/>
      <c r="X57" s="20"/>
      <c r="Y57" s="20"/>
      <c r="Z57" s="20"/>
    </row>
    <row r="58" spans="2:26" ht="16.5" thickBot="1" x14ac:dyDescent="0.3">
      <c r="B58" s="215"/>
      <c r="C58" s="206"/>
      <c r="D58" s="206"/>
      <c r="E58" s="206"/>
      <c r="F58" s="37" t="s">
        <v>10</v>
      </c>
      <c r="G58" s="38">
        <v>76</v>
      </c>
      <c r="H58" s="138">
        <v>1E-3</v>
      </c>
      <c r="I58" s="138">
        <v>1E-3</v>
      </c>
      <c r="J58" s="138">
        <v>1E-3</v>
      </c>
      <c r="K58" s="150">
        <v>1E-3</v>
      </c>
      <c r="L58" s="150">
        <v>1E-3</v>
      </c>
      <c r="M58" s="150">
        <v>1E-3</v>
      </c>
      <c r="N58" s="38">
        <f t="shared" si="11"/>
        <v>7.5999999999999998E-2</v>
      </c>
      <c r="O58" s="38">
        <f t="shared" si="12"/>
        <v>7.5999999999999998E-2</v>
      </c>
      <c r="P58" s="38">
        <f t="shared" si="13"/>
        <v>7.5999999999999998E-2</v>
      </c>
      <c r="Q58" s="206"/>
      <c r="R58" s="206"/>
      <c r="S58" s="206"/>
      <c r="T58" s="206"/>
      <c r="U58" s="206"/>
      <c r="V58" s="206"/>
      <c r="W58" s="20"/>
      <c r="X58" s="20"/>
      <c r="Y58" s="20"/>
      <c r="Z58" s="20"/>
    </row>
    <row r="59" spans="2:26" ht="15.75" x14ac:dyDescent="0.25">
      <c r="B59" s="215" t="s">
        <v>77</v>
      </c>
      <c r="C59" s="216">
        <v>100</v>
      </c>
      <c r="D59" s="216">
        <v>130</v>
      </c>
      <c r="E59" s="216">
        <v>150</v>
      </c>
      <c r="F59" s="3" t="s">
        <v>33</v>
      </c>
      <c r="G59" s="137">
        <v>5068</v>
      </c>
      <c r="H59" s="136">
        <v>5.0000000000000001E-3</v>
      </c>
      <c r="I59" s="136">
        <v>5.0000000000000001E-3</v>
      </c>
      <c r="J59" s="136">
        <v>5.0000000000000001E-3</v>
      </c>
      <c r="K59" s="138">
        <v>5.0000000000000001E-3</v>
      </c>
      <c r="L59" s="138">
        <v>5.0000000000000001E-3</v>
      </c>
      <c r="M59" s="138">
        <v>5.0000000000000001E-3</v>
      </c>
      <c r="N59" s="137">
        <f t="shared" si="11"/>
        <v>25.34</v>
      </c>
      <c r="O59" s="137">
        <f t="shared" si="12"/>
        <v>25.34</v>
      </c>
      <c r="P59" s="137">
        <f t="shared" si="13"/>
        <v>25.34</v>
      </c>
      <c r="Q59" s="204">
        <f>SUM(N59:N61)</f>
        <v>35.064</v>
      </c>
      <c r="R59" s="204">
        <f>SUM(O59:O61)</f>
        <v>37.878</v>
      </c>
      <c r="S59" s="204">
        <f>SUM(P59:P61)</f>
        <v>39.686999999999998</v>
      </c>
      <c r="T59" s="213">
        <f>Q59+Q59*50%</f>
        <v>52.596000000000004</v>
      </c>
      <c r="U59" s="213">
        <f>R59+R59*50%</f>
        <v>56.817</v>
      </c>
      <c r="V59" s="213">
        <f>S59+S59*50%</f>
        <v>59.530499999999996</v>
      </c>
      <c r="W59" s="20"/>
      <c r="X59" s="20"/>
      <c r="Y59" s="20"/>
      <c r="Z59" s="20"/>
    </row>
    <row r="60" spans="2:26" ht="15.75" x14ac:dyDescent="0.25">
      <c r="B60" s="215"/>
      <c r="C60" s="216"/>
      <c r="D60" s="216"/>
      <c r="E60" s="216"/>
      <c r="F60" s="3" t="s">
        <v>78</v>
      </c>
      <c r="G60" s="137">
        <v>201</v>
      </c>
      <c r="H60" s="6">
        <v>4.8000000000000001E-2</v>
      </c>
      <c r="I60" s="6">
        <v>6.2E-2</v>
      </c>
      <c r="J60" s="6">
        <v>7.0999999999999994E-2</v>
      </c>
      <c r="K60" s="6">
        <v>4.8000000000000001E-2</v>
      </c>
      <c r="L60" s="6">
        <v>6.2E-2</v>
      </c>
      <c r="M60" s="6">
        <v>7.0999999999999994E-2</v>
      </c>
      <c r="N60" s="137">
        <f t="shared" si="11"/>
        <v>9.6479999999999997</v>
      </c>
      <c r="O60" s="137">
        <f t="shared" si="12"/>
        <v>12.462</v>
      </c>
      <c r="P60" s="137">
        <f t="shared" si="13"/>
        <v>14.270999999999999</v>
      </c>
      <c r="Q60" s="205"/>
      <c r="R60" s="205"/>
      <c r="S60" s="205"/>
      <c r="T60" s="213"/>
      <c r="U60" s="213"/>
      <c r="V60" s="213"/>
      <c r="W60" s="20"/>
      <c r="X60" s="20"/>
      <c r="Y60" s="20"/>
      <c r="Z60" s="20"/>
    </row>
    <row r="61" spans="2:26" ht="15" customHeight="1" x14ac:dyDescent="0.25">
      <c r="B61" s="215"/>
      <c r="C61" s="216"/>
      <c r="D61" s="216"/>
      <c r="E61" s="216"/>
      <c r="F61" s="3" t="s">
        <v>10</v>
      </c>
      <c r="G61" s="137">
        <v>76</v>
      </c>
      <c r="H61" s="136">
        <v>1E-3</v>
      </c>
      <c r="I61" s="136">
        <v>1E-3</v>
      </c>
      <c r="J61" s="136">
        <v>1E-3</v>
      </c>
      <c r="K61" s="136">
        <v>1E-3</v>
      </c>
      <c r="L61" s="136">
        <v>1E-3</v>
      </c>
      <c r="M61" s="136">
        <v>1E-3</v>
      </c>
      <c r="N61" s="137">
        <f t="shared" si="11"/>
        <v>7.5999999999999998E-2</v>
      </c>
      <c r="O61" s="137">
        <f t="shared" si="12"/>
        <v>7.5999999999999998E-2</v>
      </c>
      <c r="P61" s="137">
        <f t="shared" si="13"/>
        <v>7.5999999999999998E-2</v>
      </c>
      <c r="Q61" s="206"/>
      <c r="R61" s="206"/>
      <c r="S61" s="206"/>
      <c r="T61" s="204"/>
      <c r="U61" s="204"/>
      <c r="V61" s="213"/>
      <c r="W61" s="20"/>
      <c r="X61" s="20"/>
      <c r="Y61" s="20"/>
      <c r="Z61" s="20"/>
    </row>
    <row r="62" spans="2:26" ht="15.75" customHeight="1" x14ac:dyDescent="0.25">
      <c r="B62" s="249" t="s">
        <v>39</v>
      </c>
      <c r="C62" s="218">
        <v>200</v>
      </c>
      <c r="D62" s="218">
        <v>200</v>
      </c>
      <c r="E62" s="218">
        <v>200</v>
      </c>
      <c r="F62" s="3" t="s">
        <v>40</v>
      </c>
      <c r="G62" s="137">
        <v>770</v>
      </c>
      <c r="H62" s="4">
        <v>0.02</v>
      </c>
      <c r="I62" s="4">
        <v>0.02</v>
      </c>
      <c r="J62" s="4">
        <v>0.02</v>
      </c>
      <c r="K62" s="4">
        <v>0.02</v>
      </c>
      <c r="L62" s="4">
        <v>0.02</v>
      </c>
      <c r="M62" s="4">
        <v>0.02</v>
      </c>
      <c r="N62" s="137">
        <f t="shared" si="11"/>
        <v>15.4</v>
      </c>
      <c r="O62" s="137">
        <f t="shared" si="12"/>
        <v>15.4</v>
      </c>
      <c r="P62" s="137">
        <f t="shared" si="13"/>
        <v>15.4</v>
      </c>
      <c r="Q62" s="204">
        <f>SUM(N62:N64)</f>
        <v>26.1</v>
      </c>
      <c r="R62" s="204">
        <f>SUM(O62:O64)</f>
        <v>26.1</v>
      </c>
      <c r="S62" s="204">
        <f>SUM(P62:P64)</f>
        <v>26.1</v>
      </c>
      <c r="T62" s="218">
        <f>Q62+Q62*50%</f>
        <v>39.150000000000006</v>
      </c>
      <c r="U62" s="218">
        <f>R62+R62*50%</f>
        <v>39.150000000000006</v>
      </c>
      <c r="V62" s="216">
        <f>S62+S62*50%</f>
        <v>39.150000000000006</v>
      </c>
      <c r="W62" s="20"/>
      <c r="X62" s="20"/>
      <c r="Y62" s="20"/>
      <c r="Z62" s="20"/>
    </row>
    <row r="63" spans="2:26" ht="15.75" x14ac:dyDescent="0.25">
      <c r="B63" s="250"/>
      <c r="C63" s="205"/>
      <c r="D63" s="205"/>
      <c r="E63" s="205"/>
      <c r="F63" s="14" t="s">
        <v>19</v>
      </c>
      <c r="G63" s="137">
        <v>435</v>
      </c>
      <c r="H63" s="136">
        <v>0.02</v>
      </c>
      <c r="I63" s="6">
        <v>0.02</v>
      </c>
      <c r="J63" s="136">
        <v>0.02</v>
      </c>
      <c r="K63" s="136">
        <v>0.02</v>
      </c>
      <c r="L63" s="6">
        <v>0.02</v>
      </c>
      <c r="M63" s="136">
        <v>0.02</v>
      </c>
      <c r="N63" s="137">
        <f t="shared" si="11"/>
        <v>8.7000000000000011</v>
      </c>
      <c r="O63" s="137">
        <f t="shared" si="12"/>
        <v>8.7000000000000011</v>
      </c>
      <c r="P63" s="137">
        <f t="shared" si="13"/>
        <v>8.7000000000000011</v>
      </c>
      <c r="Q63" s="208"/>
      <c r="R63" s="208"/>
      <c r="S63" s="208"/>
      <c r="T63" s="205"/>
      <c r="U63" s="205"/>
      <c r="V63" s="216"/>
      <c r="W63" s="20"/>
      <c r="X63" s="20"/>
      <c r="Y63" s="20"/>
      <c r="Z63" s="20"/>
    </row>
    <row r="64" spans="2:26" ht="15.75" x14ac:dyDescent="0.25">
      <c r="B64" s="224"/>
      <c r="C64" s="206"/>
      <c r="D64" s="206"/>
      <c r="E64" s="206"/>
      <c r="F64" s="65" t="s">
        <v>20</v>
      </c>
      <c r="G64" s="141">
        <v>2000</v>
      </c>
      <c r="H64" s="138">
        <v>1E-3</v>
      </c>
      <c r="I64" s="138">
        <v>1E-3</v>
      </c>
      <c r="J64" s="138">
        <v>1E-3</v>
      </c>
      <c r="K64" s="138">
        <v>1E-3</v>
      </c>
      <c r="L64" s="138">
        <v>1E-3</v>
      </c>
      <c r="M64" s="138">
        <v>1E-3</v>
      </c>
      <c r="N64" s="141">
        <f t="shared" si="11"/>
        <v>2</v>
      </c>
      <c r="O64" s="141">
        <f t="shared" si="12"/>
        <v>2</v>
      </c>
      <c r="P64" s="141">
        <f t="shared" si="13"/>
        <v>2</v>
      </c>
      <c r="Q64" s="214"/>
      <c r="R64" s="214"/>
      <c r="S64" s="214"/>
      <c r="T64" s="206"/>
      <c r="U64" s="206"/>
      <c r="V64" s="216"/>
      <c r="W64" s="20"/>
      <c r="X64" s="20"/>
      <c r="Y64" s="20"/>
      <c r="Z64" s="20"/>
    </row>
    <row r="65" spans="2:26" ht="15.75" x14ac:dyDescent="0.25">
      <c r="B65" s="10" t="s">
        <v>14</v>
      </c>
      <c r="C65" s="136">
        <v>20</v>
      </c>
      <c r="D65" s="136">
        <v>35</v>
      </c>
      <c r="E65" s="136">
        <v>40</v>
      </c>
      <c r="F65" s="135" t="s">
        <v>14</v>
      </c>
      <c r="G65" s="137">
        <v>594</v>
      </c>
      <c r="H65" s="6">
        <v>0.02</v>
      </c>
      <c r="I65" s="136">
        <v>3.5000000000000003E-2</v>
      </c>
      <c r="J65" s="6">
        <v>0.04</v>
      </c>
      <c r="K65" s="6">
        <v>0.02</v>
      </c>
      <c r="L65" s="136">
        <v>3.5000000000000003E-2</v>
      </c>
      <c r="M65" s="6">
        <v>0.04</v>
      </c>
      <c r="N65" s="137">
        <f t="shared" si="11"/>
        <v>11.88</v>
      </c>
      <c r="O65" s="137">
        <f t="shared" si="12"/>
        <v>20.790000000000003</v>
      </c>
      <c r="P65" s="137">
        <f t="shared" si="13"/>
        <v>23.76</v>
      </c>
      <c r="Q65" s="137">
        <f>SUM(N65)</f>
        <v>11.88</v>
      </c>
      <c r="R65" s="137">
        <f>SUM(O65)</f>
        <v>20.790000000000003</v>
      </c>
      <c r="S65" s="137">
        <f>SUM(P65)</f>
        <v>23.76</v>
      </c>
      <c r="T65" s="14">
        <f>Q65+Q65*50%</f>
        <v>17.82</v>
      </c>
      <c r="U65" s="14">
        <f>R65+R65*50%</f>
        <v>31.185000000000002</v>
      </c>
      <c r="V65" s="14">
        <f>S65+S65*50%</f>
        <v>35.64</v>
      </c>
      <c r="W65" s="20"/>
      <c r="X65" s="20"/>
      <c r="Y65" s="20"/>
      <c r="Z65" s="20"/>
    </row>
    <row r="66" spans="2:26" ht="15.75" x14ac:dyDescent="0.25">
      <c r="B66" s="10"/>
      <c r="C66" s="136"/>
      <c r="D66" s="136"/>
      <c r="E66" s="136"/>
      <c r="F66" s="29"/>
      <c r="G66" s="137"/>
      <c r="H66" s="6"/>
      <c r="I66" s="136"/>
      <c r="J66" s="6"/>
      <c r="K66" s="6"/>
      <c r="L66" s="6"/>
      <c r="M66" s="6"/>
      <c r="N66" s="137"/>
      <c r="O66" s="137"/>
      <c r="P66" s="137"/>
      <c r="Q66" s="23">
        <f t="shared" ref="Q66:V66" si="14">SUM(Q52:Q65)</f>
        <v>385.06599999999997</v>
      </c>
      <c r="R66" s="23">
        <f t="shared" si="14"/>
        <v>396.78999999999996</v>
      </c>
      <c r="S66" s="23">
        <f t="shared" si="14"/>
        <v>705.00600000000009</v>
      </c>
      <c r="T66" s="66">
        <f t="shared" si="14"/>
        <v>577.59899999999993</v>
      </c>
      <c r="U66" s="66">
        <f t="shared" si="14"/>
        <v>595.18499999999995</v>
      </c>
      <c r="V66" s="66">
        <f t="shared" si="14"/>
        <v>1057.509</v>
      </c>
      <c r="W66" s="20"/>
      <c r="X66" s="20"/>
      <c r="Y66" s="20"/>
      <c r="Z66" s="20"/>
    </row>
    <row r="67" spans="2:26" ht="15.75" x14ac:dyDescent="0.25">
      <c r="B67" s="10" t="s">
        <v>26</v>
      </c>
      <c r="C67" s="136"/>
      <c r="D67" s="136"/>
      <c r="E67" s="136"/>
      <c r="F67" s="29"/>
      <c r="G67" s="137"/>
      <c r="H67" s="6"/>
      <c r="I67" s="136"/>
      <c r="J67" s="6"/>
      <c r="K67" s="6"/>
      <c r="L67" s="6"/>
      <c r="M67" s="6"/>
      <c r="N67" s="137"/>
      <c r="O67" s="137"/>
      <c r="P67" s="137"/>
      <c r="Q67" s="136"/>
      <c r="R67" s="136"/>
      <c r="S67" s="136"/>
      <c r="T67" s="24"/>
      <c r="U67" s="20"/>
      <c r="V67" s="20"/>
      <c r="W67" s="20"/>
      <c r="X67" s="20"/>
      <c r="Y67" s="20"/>
      <c r="Z67" s="20"/>
    </row>
    <row r="68" spans="2:26" ht="15.75" x14ac:dyDescent="0.25">
      <c r="B68" s="251" t="s">
        <v>126</v>
      </c>
      <c r="C68" s="218">
        <v>60</v>
      </c>
      <c r="D68" s="218">
        <v>100</v>
      </c>
      <c r="E68" s="218">
        <v>100</v>
      </c>
      <c r="F68" s="3" t="s">
        <v>16</v>
      </c>
      <c r="G68" s="137">
        <v>177</v>
      </c>
      <c r="H68" s="136">
        <v>6.5000000000000002E-2</v>
      </c>
      <c r="I68" s="136">
        <v>0.108</v>
      </c>
      <c r="J68" s="136">
        <v>0.108</v>
      </c>
      <c r="K68" s="136">
        <v>5.1999999999999998E-2</v>
      </c>
      <c r="L68" s="136">
        <v>8.5999999999999993E-2</v>
      </c>
      <c r="M68" s="136">
        <v>8.5999999999999993E-2</v>
      </c>
      <c r="N68" s="137">
        <f t="shared" ref="N68:N76" si="15">H68*G68</f>
        <v>11.505000000000001</v>
      </c>
      <c r="O68" s="137">
        <f t="shared" ref="O68:O76" si="16">I68*G68</f>
        <v>19.116</v>
      </c>
      <c r="P68" s="137">
        <f t="shared" ref="P68:P76" si="17">J68*G68</f>
        <v>19.116</v>
      </c>
      <c r="Q68" s="204">
        <f>SUM(N68:N70)</f>
        <v>32.411999999999999</v>
      </c>
      <c r="R68" s="204">
        <f>SUM(O68:O70)</f>
        <v>48.357999999999997</v>
      </c>
      <c r="S68" s="204">
        <f>SUM(P68:P70)</f>
        <v>48.357999999999997</v>
      </c>
      <c r="T68" s="216">
        <f>Q68+Q68*50%</f>
        <v>48.617999999999995</v>
      </c>
      <c r="U68" s="213">
        <f>R68+R68*50%</f>
        <v>72.536999999999992</v>
      </c>
      <c r="V68" s="213">
        <f>S68+S68*50%</f>
        <v>72.536999999999992</v>
      </c>
      <c r="W68" s="20"/>
      <c r="X68" s="20"/>
      <c r="Y68" s="20"/>
      <c r="Z68" s="20"/>
    </row>
    <row r="69" spans="2:26" ht="15.75" x14ac:dyDescent="0.25">
      <c r="B69" s="252"/>
      <c r="C69" s="205"/>
      <c r="D69" s="205"/>
      <c r="E69" s="205"/>
      <c r="F69" s="3" t="s">
        <v>71</v>
      </c>
      <c r="G69" s="137">
        <v>5603</v>
      </c>
      <c r="H69" s="136">
        <v>3.0000000000000001E-3</v>
      </c>
      <c r="I69" s="136">
        <v>4.0000000000000001E-3</v>
      </c>
      <c r="J69" s="136">
        <v>4.0000000000000001E-3</v>
      </c>
      <c r="K69" s="136">
        <v>3.0000000000000001E-3</v>
      </c>
      <c r="L69" s="136">
        <v>4.0000000000000001E-3</v>
      </c>
      <c r="M69" s="136">
        <v>4.0000000000000001E-3</v>
      </c>
      <c r="N69" s="137">
        <f t="shared" si="15"/>
        <v>16.809000000000001</v>
      </c>
      <c r="O69" s="137">
        <f t="shared" si="16"/>
        <v>22.411999999999999</v>
      </c>
      <c r="P69" s="137">
        <f t="shared" si="17"/>
        <v>22.411999999999999</v>
      </c>
      <c r="Q69" s="205"/>
      <c r="R69" s="205"/>
      <c r="S69" s="205"/>
      <c r="T69" s="216"/>
      <c r="U69" s="213"/>
      <c r="V69" s="213"/>
      <c r="W69" s="20"/>
      <c r="X69" s="20"/>
      <c r="Y69" s="20"/>
      <c r="Z69" s="20"/>
    </row>
    <row r="70" spans="2:26" ht="15.75" x14ac:dyDescent="0.25">
      <c r="B70" s="253"/>
      <c r="C70" s="206"/>
      <c r="D70" s="206"/>
      <c r="E70" s="206"/>
      <c r="F70" s="3" t="s">
        <v>13</v>
      </c>
      <c r="G70" s="137">
        <v>683</v>
      </c>
      <c r="H70" s="136">
        <v>6.0000000000000001E-3</v>
      </c>
      <c r="I70" s="136">
        <v>0.01</v>
      </c>
      <c r="J70" s="136">
        <v>0.01</v>
      </c>
      <c r="K70" s="136">
        <v>6.0000000000000001E-3</v>
      </c>
      <c r="L70" s="136">
        <v>0.01</v>
      </c>
      <c r="M70" s="136">
        <v>0.01</v>
      </c>
      <c r="N70" s="137">
        <f t="shared" si="15"/>
        <v>4.0979999999999999</v>
      </c>
      <c r="O70" s="137">
        <f t="shared" si="16"/>
        <v>6.83</v>
      </c>
      <c r="P70" s="137">
        <f t="shared" si="17"/>
        <v>6.83</v>
      </c>
      <c r="Q70" s="206"/>
      <c r="R70" s="206"/>
      <c r="S70" s="206"/>
      <c r="T70" s="216"/>
      <c r="U70" s="213"/>
      <c r="V70" s="213"/>
      <c r="W70" s="20"/>
      <c r="X70" s="20"/>
      <c r="Y70" s="20"/>
      <c r="Z70" s="20"/>
    </row>
    <row r="71" spans="2:26" ht="15.75" x14ac:dyDescent="0.25">
      <c r="B71" s="249" t="s">
        <v>116</v>
      </c>
      <c r="C71" s="218" t="s">
        <v>122</v>
      </c>
      <c r="D71" s="218" t="s">
        <v>123</v>
      </c>
      <c r="E71" s="218" t="s">
        <v>123</v>
      </c>
      <c r="F71" s="9" t="s">
        <v>72</v>
      </c>
      <c r="G71" s="137">
        <v>2710</v>
      </c>
      <c r="H71" s="6">
        <v>7.6999999999999999E-2</v>
      </c>
      <c r="I71" s="6">
        <v>7.6999999999999999E-2</v>
      </c>
      <c r="J71" s="6">
        <v>7.6999999999999999E-2</v>
      </c>
      <c r="K71" s="6">
        <v>5.7000000000000002E-2</v>
      </c>
      <c r="L71" s="6">
        <v>5.7000000000000002E-2</v>
      </c>
      <c r="M71" s="6">
        <v>5.7000000000000002E-2</v>
      </c>
      <c r="N71" s="137">
        <f t="shared" si="15"/>
        <v>208.67</v>
      </c>
      <c r="O71" s="137">
        <f t="shared" si="16"/>
        <v>208.67</v>
      </c>
      <c r="P71" s="137">
        <f t="shared" si="17"/>
        <v>208.67</v>
      </c>
      <c r="Q71" s="204">
        <f>SUM(N71:N78)</f>
        <v>218.76099999999997</v>
      </c>
      <c r="R71" s="204">
        <f>SUM(O71:O78)</f>
        <v>221.26999999999995</v>
      </c>
      <c r="S71" s="204">
        <f>SUM(P71:P78)</f>
        <v>221.26999999999995</v>
      </c>
      <c r="T71" s="216">
        <f>Q71+Q71*50%</f>
        <v>328.14149999999995</v>
      </c>
      <c r="U71" s="213">
        <f>R71+R71*50%</f>
        <v>331.90499999999992</v>
      </c>
      <c r="V71" s="213">
        <f>S71+S71*50%</f>
        <v>331.90499999999992</v>
      </c>
      <c r="W71" s="20"/>
      <c r="X71" s="20"/>
      <c r="Y71" s="20"/>
      <c r="Z71" s="20"/>
    </row>
    <row r="72" spans="2:26" ht="15.75" x14ac:dyDescent="0.25">
      <c r="B72" s="250"/>
      <c r="C72" s="205"/>
      <c r="D72" s="205"/>
      <c r="E72" s="205"/>
      <c r="F72" s="3" t="s">
        <v>11</v>
      </c>
      <c r="G72" s="137">
        <v>133</v>
      </c>
      <c r="H72" s="6">
        <v>6.0000000000000001E-3</v>
      </c>
      <c r="I72" s="6">
        <v>6.0000000000000001E-3</v>
      </c>
      <c r="J72" s="6">
        <v>6.0000000000000001E-3</v>
      </c>
      <c r="K72" s="6">
        <v>5.0000000000000001E-3</v>
      </c>
      <c r="L72" s="6">
        <v>5.0000000000000001E-3</v>
      </c>
      <c r="M72" s="6">
        <v>5.0000000000000001E-3</v>
      </c>
      <c r="N72" s="137">
        <f t="shared" si="15"/>
        <v>0.79800000000000004</v>
      </c>
      <c r="O72" s="137">
        <f t="shared" si="16"/>
        <v>0.79800000000000004</v>
      </c>
      <c r="P72" s="137">
        <f t="shared" si="17"/>
        <v>0.79800000000000004</v>
      </c>
      <c r="Q72" s="208"/>
      <c r="R72" s="208"/>
      <c r="S72" s="208"/>
      <c r="T72" s="216"/>
      <c r="U72" s="213"/>
      <c r="V72" s="213"/>
      <c r="W72" s="20"/>
      <c r="X72" s="20"/>
      <c r="Y72" s="20"/>
      <c r="Z72" s="20"/>
    </row>
    <row r="73" spans="2:26" ht="15.75" x14ac:dyDescent="0.25">
      <c r="B73" s="250"/>
      <c r="C73" s="205"/>
      <c r="D73" s="205"/>
      <c r="E73" s="205"/>
      <c r="F73" s="3" t="s">
        <v>121</v>
      </c>
      <c r="G73" s="137">
        <v>50</v>
      </c>
      <c r="H73" s="6">
        <v>4.0000000000000001E-3</v>
      </c>
      <c r="I73" s="6">
        <v>4.0000000000000001E-3</v>
      </c>
      <c r="J73" s="6">
        <v>4.0000000000000001E-3</v>
      </c>
      <c r="K73" s="6">
        <v>4.0000000000000001E-3</v>
      </c>
      <c r="L73" s="6">
        <v>4.0000000000000001E-3</v>
      </c>
      <c r="M73" s="6">
        <v>4.0000000000000001E-3</v>
      </c>
      <c r="N73" s="137">
        <f t="shared" si="15"/>
        <v>0.2</v>
      </c>
      <c r="O73" s="137">
        <f t="shared" si="16"/>
        <v>0.2</v>
      </c>
      <c r="P73" s="137">
        <f t="shared" si="17"/>
        <v>0.2</v>
      </c>
      <c r="Q73" s="208"/>
      <c r="R73" s="208"/>
      <c r="S73" s="208"/>
      <c r="T73" s="216"/>
      <c r="U73" s="213"/>
      <c r="V73" s="213"/>
      <c r="W73" s="20"/>
      <c r="X73" s="20"/>
      <c r="Y73" s="20"/>
      <c r="Z73" s="20"/>
    </row>
    <row r="74" spans="2:26" ht="15.75" x14ac:dyDescent="0.25">
      <c r="B74" s="250"/>
      <c r="C74" s="205"/>
      <c r="D74" s="205"/>
      <c r="E74" s="205"/>
      <c r="F74" s="45" t="s">
        <v>60</v>
      </c>
      <c r="G74" s="137">
        <v>482</v>
      </c>
      <c r="H74" s="6">
        <v>1.2E-2</v>
      </c>
      <c r="I74" s="6">
        <v>1.4999999999999999E-2</v>
      </c>
      <c r="J74" s="6">
        <v>1.4999999999999999E-2</v>
      </c>
      <c r="K74" s="6">
        <v>1.2E-2</v>
      </c>
      <c r="L74" s="6">
        <v>1.4999999999999999E-2</v>
      </c>
      <c r="M74" s="6">
        <v>1.4999999999999999E-2</v>
      </c>
      <c r="N74" s="137">
        <f t="shared" si="15"/>
        <v>5.7839999999999998</v>
      </c>
      <c r="O74" s="137">
        <f t="shared" si="16"/>
        <v>7.2299999999999995</v>
      </c>
      <c r="P74" s="137">
        <f t="shared" si="17"/>
        <v>7.2299999999999995</v>
      </c>
      <c r="Q74" s="208"/>
      <c r="R74" s="208"/>
      <c r="S74" s="208"/>
      <c r="T74" s="216"/>
      <c r="U74" s="213"/>
      <c r="V74" s="213"/>
      <c r="W74" s="20"/>
      <c r="X74" s="20"/>
      <c r="Y74" s="20"/>
      <c r="Z74" s="20"/>
    </row>
    <row r="75" spans="2:26" ht="15.75" x14ac:dyDescent="0.25">
      <c r="B75" s="250"/>
      <c r="C75" s="205"/>
      <c r="D75" s="205"/>
      <c r="E75" s="205"/>
      <c r="F75" s="3" t="s">
        <v>16</v>
      </c>
      <c r="G75" s="137">
        <v>177</v>
      </c>
      <c r="H75" s="6">
        <v>0.01</v>
      </c>
      <c r="I75" s="6">
        <v>1.2999999999999999E-2</v>
      </c>
      <c r="J75" s="6">
        <v>1.2999999999999999E-2</v>
      </c>
      <c r="K75" s="6">
        <v>8.0000000000000002E-3</v>
      </c>
      <c r="L75" s="6">
        <v>0.01</v>
      </c>
      <c r="M75" s="6">
        <v>0.01</v>
      </c>
      <c r="N75" s="137">
        <f t="shared" si="15"/>
        <v>1.77</v>
      </c>
      <c r="O75" s="137">
        <f t="shared" si="16"/>
        <v>2.3009999999999997</v>
      </c>
      <c r="P75" s="137">
        <f t="shared" si="17"/>
        <v>2.3009999999999997</v>
      </c>
      <c r="Q75" s="208"/>
      <c r="R75" s="208"/>
      <c r="S75" s="208"/>
      <c r="T75" s="216"/>
      <c r="U75" s="213"/>
      <c r="V75" s="213"/>
      <c r="W75" s="20"/>
      <c r="X75" s="20"/>
      <c r="Y75" s="20"/>
      <c r="Z75" s="20"/>
    </row>
    <row r="76" spans="2:26" ht="15.75" x14ac:dyDescent="0.25">
      <c r="B76" s="250"/>
      <c r="C76" s="205"/>
      <c r="D76" s="205"/>
      <c r="E76" s="205"/>
      <c r="F76" s="3" t="s">
        <v>11</v>
      </c>
      <c r="G76" s="137">
        <v>133</v>
      </c>
      <c r="H76" s="6">
        <v>8.9999999999999993E-3</v>
      </c>
      <c r="I76" s="6">
        <v>1.2E-2</v>
      </c>
      <c r="J76" s="6">
        <v>1.2E-2</v>
      </c>
      <c r="K76" s="6">
        <v>8.0000000000000002E-3</v>
      </c>
      <c r="L76" s="6">
        <v>0.01</v>
      </c>
      <c r="M76" s="6">
        <v>0.01</v>
      </c>
      <c r="N76" s="137">
        <f t="shared" si="15"/>
        <v>1.1969999999999998</v>
      </c>
      <c r="O76" s="137">
        <f t="shared" si="16"/>
        <v>1.5960000000000001</v>
      </c>
      <c r="P76" s="137">
        <f t="shared" si="17"/>
        <v>1.5960000000000001</v>
      </c>
      <c r="Q76" s="208"/>
      <c r="R76" s="208"/>
      <c r="S76" s="208"/>
      <c r="T76" s="216"/>
      <c r="U76" s="213"/>
      <c r="V76" s="213"/>
      <c r="W76" s="20"/>
      <c r="X76" s="20"/>
      <c r="Y76" s="20"/>
      <c r="Z76" s="20"/>
    </row>
    <row r="77" spans="2:26" ht="15.75" x14ac:dyDescent="0.25">
      <c r="B77" s="250"/>
      <c r="C77" s="205"/>
      <c r="D77" s="205"/>
      <c r="E77" s="205"/>
      <c r="F77" s="3" t="s">
        <v>35</v>
      </c>
      <c r="G77" s="137">
        <v>683</v>
      </c>
      <c r="H77" s="136">
        <v>2E-3</v>
      </c>
      <c r="I77" s="136">
        <v>3.0000000000000001E-3</v>
      </c>
      <c r="J77" s="136">
        <v>3.0000000000000001E-3</v>
      </c>
      <c r="K77" s="136">
        <v>2E-3</v>
      </c>
      <c r="L77" s="136">
        <v>3.0000000000000001E-3</v>
      </c>
      <c r="M77" s="136">
        <v>3.0000000000000001E-3</v>
      </c>
      <c r="N77" s="137">
        <f>H77*G72</f>
        <v>0.26600000000000001</v>
      </c>
      <c r="O77" s="137">
        <f>I77*G72</f>
        <v>0.39900000000000002</v>
      </c>
      <c r="P77" s="137">
        <f>J77*G72</f>
        <v>0.39900000000000002</v>
      </c>
      <c r="Q77" s="205"/>
      <c r="R77" s="205"/>
      <c r="S77" s="205"/>
      <c r="T77" s="216"/>
      <c r="U77" s="213"/>
      <c r="V77" s="213"/>
      <c r="W77" s="20"/>
      <c r="X77" s="20"/>
      <c r="Y77" s="20"/>
      <c r="Z77" s="20"/>
    </row>
    <row r="78" spans="2:26" ht="15.75" x14ac:dyDescent="0.25">
      <c r="B78" s="224"/>
      <c r="C78" s="206"/>
      <c r="D78" s="206"/>
      <c r="E78" s="206"/>
      <c r="F78" s="3" t="s">
        <v>10</v>
      </c>
      <c r="G78" s="137">
        <v>76</v>
      </c>
      <c r="H78" s="136">
        <v>1E-3</v>
      </c>
      <c r="I78" s="136">
        <v>1E-3</v>
      </c>
      <c r="J78" s="136">
        <v>1E-3</v>
      </c>
      <c r="K78" s="136">
        <v>1E-3</v>
      </c>
      <c r="L78" s="136">
        <v>1E-3</v>
      </c>
      <c r="M78" s="136">
        <v>1E-3</v>
      </c>
      <c r="N78" s="137">
        <f>H78*G78</f>
        <v>7.5999999999999998E-2</v>
      </c>
      <c r="O78" s="137">
        <f>I78*G78</f>
        <v>7.5999999999999998E-2</v>
      </c>
      <c r="P78" s="137">
        <f>J78*G78</f>
        <v>7.5999999999999998E-2</v>
      </c>
      <c r="Q78" s="206"/>
      <c r="R78" s="206"/>
      <c r="S78" s="206"/>
      <c r="T78" s="216"/>
      <c r="U78" s="213"/>
      <c r="V78" s="213"/>
      <c r="W78" s="20"/>
      <c r="X78" s="20"/>
      <c r="Y78" s="20"/>
      <c r="Z78" s="20"/>
    </row>
    <row r="79" spans="2:26" ht="15.75" x14ac:dyDescent="0.25">
      <c r="B79" s="147" t="s">
        <v>12</v>
      </c>
      <c r="C79" s="136">
        <v>20</v>
      </c>
      <c r="D79" s="136">
        <v>20</v>
      </c>
      <c r="E79" s="136">
        <v>20</v>
      </c>
      <c r="F79" s="14" t="s">
        <v>12</v>
      </c>
      <c r="G79" s="137">
        <v>5068</v>
      </c>
      <c r="H79" s="6">
        <v>0.02</v>
      </c>
      <c r="I79" s="6">
        <v>0.02</v>
      </c>
      <c r="J79" s="6">
        <v>0.02</v>
      </c>
      <c r="K79" s="6">
        <v>0.02</v>
      </c>
      <c r="L79" s="6">
        <v>0.02</v>
      </c>
      <c r="M79" s="6">
        <v>0.02</v>
      </c>
      <c r="N79" s="137">
        <f>H79*G79</f>
        <v>101.36</v>
      </c>
      <c r="O79" s="137">
        <f>I79*G79</f>
        <v>101.36</v>
      </c>
      <c r="P79" s="137">
        <f>J79*G79</f>
        <v>101.36</v>
      </c>
      <c r="Q79" s="137">
        <f t="shared" ref="Q79:S82" si="18">SUM(N79)</f>
        <v>101.36</v>
      </c>
      <c r="R79" s="137">
        <f t="shared" si="18"/>
        <v>101.36</v>
      </c>
      <c r="S79" s="137">
        <f t="shared" si="18"/>
        <v>101.36</v>
      </c>
      <c r="T79" s="137">
        <f t="shared" ref="T79:V82" si="19">Q79+Q79*50%</f>
        <v>152.04</v>
      </c>
      <c r="U79" s="137">
        <f t="shared" si="19"/>
        <v>152.04</v>
      </c>
      <c r="V79" s="137">
        <f t="shared" si="19"/>
        <v>152.04</v>
      </c>
      <c r="W79" s="20"/>
      <c r="X79" s="20"/>
      <c r="Y79" s="20"/>
      <c r="Z79" s="20"/>
    </row>
    <row r="80" spans="2:26" ht="15.75" x14ac:dyDescent="0.25">
      <c r="B80" s="147" t="s">
        <v>108</v>
      </c>
      <c r="C80" s="136">
        <v>20</v>
      </c>
      <c r="D80" s="136">
        <v>20</v>
      </c>
      <c r="E80" s="136">
        <v>20</v>
      </c>
      <c r="F80" s="3" t="s">
        <v>71</v>
      </c>
      <c r="G80" s="137">
        <v>5603</v>
      </c>
      <c r="H80" s="6">
        <v>0.02</v>
      </c>
      <c r="I80" s="6">
        <v>0.02</v>
      </c>
      <c r="J80" s="6">
        <v>0.02</v>
      </c>
      <c r="K80" s="6">
        <v>0.02</v>
      </c>
      <c r="L80" s="6">
        <v>0.02</v>
      </c>
      <c r="M80" s="6">
        <v>0.02</v>
      </c>
      <c r="N80" s="137">
        <f>H80*G80</f>
        <v>112.06</v>
      </c>
      <c r="O80" s="137">
        <f>I80*G80</f>
        <v>112.06</v>
      </c>
      <c r="P80" s="137">
        <f>J80*G80</f>
        <v>112.06</v>
      </c>
      <c r="Q80" s="137">
        <f t="shared" si="18"/>
        <v>112.06</v>
      </c>
      <c r="R80" s="137">
        <f t="shared" si="18"/>
        <v>112.06</v>
      </c>
      <c r="S80" s="137">
        <f t="shared" si="18"/>
        <v>112.06</v>
      </c>
      <c r="T80" s="137">
        <f t="shared" si="19"/>
        <v>168.09</v>
      </c>
      <c r="U80" s="137">
        <f t="shared" si="19"/>
        <v>168.09</v>
      </c>
      <c r="V80" s="137">
        <f t="shared" si="19"/>
        <v>168.09</v>
      </c>
      <c r="W80" s="20"/>
      <c r="X80" s="20"/>
      <c r="Y80" s="20"/>
      <c r="Z80" s="20"/>
    </row>
    <row r="81" spans="2:26" ht="15.75" x14ac:dyDescent="0.25">
      <c r="B81" s="9" t="s">
        <v>111</v>
      </c>
      <c r="C81" s="136">
        <v>200</v>
      </c>
      <c r="D81" s="136">
        <v>200</v>
      </c>
      <c r="E81" s="136">
        <v>200</v>
      </c>
      <c r="F81" s="9" t="s">
        <v>111</v>
      </c>
      <c r="G81" s="137">
        <v>200</v>
      </c>
      <c r="H81" s="6">
        <v>0.2</v>
      </c>
      <c r="I81" s="6">
        <v>0.2</v>
      </c>
      <c r="J81" s="6">
        <v>0.2</v>
      </c>
      <c r="K81" s="6">
        <v>0.2</v>
      </c>
      <c r="L81" s="6">
        <v>0.2</v>
      </c>
      <c r="M81" s="6">
        <v>0.2</v>
      </c>
      <c r="N81" s="137">
        <f>H81*G81</f>
        <v>40</v>
      </c>
      <c r="O81" s="137">
        <f>I81*G81</f>
        <v>40</v>
      </c>
      <c r="P81" s="137">
        <f>J81*G81</f>
        <v>40</v>
      </c>
      <c r="Q81" s="137">
        <f t="shared" si="18"/>
        <v>40</v>
      </c>
      <c r="R81" s="137">
        <f t="shared" si="18"/>
        <v>40</v>
      </c>
      <c r="S81" s="137">
        <f t="shared" si="18"/>
        <v>40</v>
      </c>
      <c r="T81" s="137">
        <f t="shared" si="19"/>
        <v>60</v>
      </c>
      <c r="U81" s="137">
        <f t="shared" si="19"/>
        <v>60</v>
      </c>
      <c r="V81" s="137">
        <f t="shared" si="19"/>
        <v>60</v>
      </c>
      <c r="W81" s="20"/>
      <c r="X81" s="20"/>
      <c r="Y81" s="20"/>
      <c r="Z81" s="20"/>
    </row>
    <row r="82" spans="2:26" ht="15.75" x14ac:dyDescent="0.25">
      <c r="B82" s="10" t="s">
        <v>14</v>
      </c>
      <c r="C82" s="136">
        <v>20</v>
      </c>
      <c r="D82" s="136">
        <v>35</v>
      </c>
      <c r="E82" s="136">
        <v>40</v>
      </c>
      <c r="F82" s="29" t="s">
        <v>14</v>
      </c>
      <c r="G82" s="137">
        <v>594</v>
      </c>
      <c r="H82" s="6">
        <v>0.02</v>
      </c>
      <c r="I82" s="136">
        <v>3.5000000000000003E-2</v>
      </c>
      <c r="J82" s="6">
        <v>0.04</v>
      </c>
      <c r="K82" s="6">
        <v>0.02</v>
      </c>
      <c r="L82" s="136">
        <v>3.5000000000000003E-2</v>
      </c>
      <c r="M82" s="6">
        <v>0.04</v>
      </c>
      <c r="N82" s="137">
        <f>H82*G82</f>
        <v>11.88</v>
      </c>
      <c r="O82" s="137">
        <f>I82*G82</f>
        <v>20.790000000000003</v>
      </c>
      <c r="P82" s="137">
        <f>J82*G82</f>
        <v>23.76</v>
      </c>
      <c r="Q82" s="137">
        <f t="shared" si="18"/>
        <v>11.88</v>
      </c>
      <c r="R82" s="137">
        <f t="shared" si="18"/>
        <v>20.790000000000003</v>
      </c>
      <c r="S82" s="137">
        <f t="shared" si="18"/>
        <v>23.76</v>
      </c>
      <c r="T82" s="137">
        <f t="shared" si="19"/>
        <v>17.82</v>
      </c>
      <c r="U82" s="137">
        <f t="shared" si="19"/>
        <v>31.185000000000002</v>
      </c>
      <c r="V82" s="137">
        <f t="shared" si="19"/>
        <v>35.64</v>
      </c>
      <c r="W82" s="20"/>
      <c r="X82" s="20"/>
      <c r="Y82" s="20"/>
      <c r="Z82" s="20"/>
    </row>
    <row r="83" spans="2:26" ht="15.75" x14ac:dyDescent="0.25">
      <c r="B83" s="3"/>
      <c r="C83" s="3"/>
      <c r="D83" s="3"/>
      <c r="E83" s="3"/>
      <c r="F83" s="3"/>
      <c r="G83" s="137"/>
      <c r="H83" s="3"/>
      <c r="I83" s="3"/>
      <c r="J83" s="3"/>
      <c r="K83" s="3"/>
      <c r="L83" s="3"/>
      <c r="M83" s="3"/>
      <c r="N83" s="137"/>
      <c r="O83" s="137"/>
      <c r="P83" s="137"/>
      <c r="Q83" s="23">
        <f t="shared" ref="Q83:V83" si="20">SUM(Q68:Q82)</f>
        <v>516.47299999999996</v>
      </c>
      <c r="R83" s="23">
        <f t="shared" si="20"/>
        <v>543.83799999999997</v>
      </c>
      <c r="S83" s="23">
        <f t="shared" si="20"/>
        <v>546.80799999999999</v>
      </c>
      <c r="T83" s="129">
        <f t="shared" si="20"/>
        <v>774.70950000000005</v>
      </c>
      <c r="U83" s="64">
        <f t="shared" si="20"/>
        <v>815.75699999999983</v>
      </c>
      <c r="V83" s="64">
        <f t="shared" si="20"/>
        <v>820.21199999999988</v>
      </c>
      <c r="W83" s="20"/>
      <c r="X83" s="20"/>
      <c r="Y83" s="20"/>
      <c r="Z83" s="20"/>
    </row>
    <row r="84" spans="2:26" ht="15.75" x14ac:dyDescent="0.25">
      <c r="B84" s="3" t="s">
        <v>31</v>
      </c>
      <c r="C84" s="3"/>
      <c r="D84" s="3"/>
      <c r="E84" s="3"/>
      <c r="F84" s="3"/>
      <c r="G84" s="137"/>
      <c r="H84" s="3"/>
      <c r="I84" s="3"/>
      <c r="J84" s="3"/>
      <c r="K84" s="3"/>
      <c r="L84" s="3"/>
      <c r="M84" s="3"/>
      <c r="N84" s="137"/>
      <c r="O84" s="137"/>
      <c r="P84" s="137"/>
      <c r="Q84" s="136"/>
      <c r="R84" s="136"/>
      <c r="S84" s="136"/>
      <c r="T84" s="24"/>
      <c r="U84" s="67"/>
      <c r="V84" s="67"/>
      <c r="W84" s="20"/>
      <c r="X84" s="20"/>
      <c r="Y84" s="20"/>
      <c r="Z84" s="20"/>
    </row>
    <row r="85" spans="2:26" ht="24" customHeight="1" x14ac:dyDescent="0.25">
      <c r="B85" s="249" t="s">
        <v>124</v>
      </c>
      <c r="C85" s="218" t="s">
        <v>73</v>
      </c>
      <c r="D85" s="218" t="s">
        <v>74</v>
      </c>
      <c r="E85" s="218" t="s">
        <v>75</v>
      </c>
      <c r="F85" s="9" t="s">
        <v>72</v>
      </c>
      <c r="G85" s="137">
        <v>2710</v>
      </c>
      <c r="H85" s="136">
        <v>0.05</v>
      </c>
      <c r="I85" s="6">
        <v>7.5999999999999998E-2</v>
      </c>
      <c r="J85" s="6">
        <v>0.10100000000000001</v>
      </c>
      <c r="K85" s="16">
        <v>3.6999999999999998E-2</v>
      </c>
      <c r="L85" s="16">
        <v>5.6000000000000001E-2</v>
      </c>
      <c r="M85" s="16">
        <v>7.3999999999999996E-2</v>
      </c>
      <c r="N85" s="137">
        <f t="shared" ref="N85:N108" si="21">H85*G85</f>
        <v>135.5</v>
      </c>
      <c r="O85" s="137">
        <f t="shared" ref="O85:O91" si="22">I85*G85</f>
        <v>205.96</v>
      </c>
      <c r="P85" s="137">
        <f t="shared" ref="P85:P108" si="23">J85*G85</f>
        <v>273.71000000000004</v>
      </c>
      <c r="Q85" s="204">
        <f>SUM(N85:N91)</f>
        <v>164.8896</v>
      </c>
      <c r="R85" s="204">
        <f>SUM(O85:O91)</f>
        <v>244.4606</v>
      </c>
      <c r="S85" s="204">
        <f>SUM(P85:P91)</f>
        <v>319.68460000000005</v>
      </c>
      <c r="T85" s="218">
        <f>Q85+Q85*50%</f>
        <v>247.33440000000002</v>
      </c>
      <c r="U85" s="218">
        <f>R85+R85*50%</f>
        <v>366.6909</v>
      </c>
      <c r="V85" s="218">
        <f>S85+S85*50%</f>
        <v>479.52690000000007</v>
      </c>
      <c r="W85" s="20"/>
      <c r="X85" s="20"/>
      <c r="Y85" s="20"/>
      <c r="Z85" s="20"/>
    </row>
    <row r="86" spans="2:26" ht="31.5" x14ac:dyDescent="0.25">
      <c r="B86" s="250"/>
      <c r="C86" s="205"/>
      <c r="D86" s="205"/>
      <c r="E86" s="205"/>
      <c r="F86" s="10" t="s">
        <v>47</v>
      </c>
      <c r="G86" s="137">
        <v>214</v>
      </c>
      <c r="H86" s="136">
        <v>8.9999999999999993E-3</v>
      </c>
      <c r="I86" s="136">
        <v>1.4E-2</v>
      </c>
      <c r="J86" s="136">
        <v>1.7999999999999999E-2</v>
      </c>
      <c r="K86" s="136">
        <v>8.9999999999999993E-3</v>
      </c>
      <c r="L86" s="136">
        <v>1.4E-2</v>
      </c>
      <c r="M86" s="136">
        <v>1.7999999999999999E-2</v>
      </c>
      <c r="N86" s="137">
        <f t="shared" si="21"/>
        <v>1.9259999999999999</v>
      </c>
      <c r="O86" s="137">
        <f t="shared" si="22"/>
        <v>2.996</v>
      </c>
      <c r="P86" s="137">
        <f t="shared" si="23"/>
        <v>3.8519999999999999</v>
      </c>
      <c r="Q86" s="208"/>
      <c r="R86" s="208"/>
      <c r="S86" s="208"/>
      <c r="T86" s="205"/>
      <c r="U86" s="205"/>
      <c r="V86" s="205"/>
      <c r="W86" s="20"/>
      <c r="X86" s="20"/>
      <c r="Y86" s="20"/>
      <c r="Z86" s="20"/>
    </row>
    <row r="87" spans="2:26" ht="15.75" x14ac:dyDescent="0.25">
      <c r="B87" s="250"/>
      <c r="C87" s="205"/>
      <c r="D87" s="205"/>
      <c r="E87" s="205"/>
      <c r="F87" s="3" t="s">
        <v>58</v>
      </c>
      <c r="G87" s="137">
        <v>405</v>
      </c>
      <c r="H87" s="6">
        <v>1.2E-2</v>
      </c>
      <c r="I87" s="6">
        <v>1.7000000000000001E-2</v>
      </c>
      <c r="J87" s="6">
        <v>2.4E-2</v>
      </c>
      <c r="K87" s="6">
        <v>1.2E-2</v>
      </c>
      <c r="L87" s="6">
        <v>1.7000000000000001E-2</v>
      </c>
      <c r="M87" s="6">
        <v>2.4E-2</v>
      </c>
      <c r="N87" s="137">
        <f t="shared" si="21"/>
        <v>4.8600000000000003</v>
      </c>
      <c r="O87" s="137">
        <f t="shared" si="22"/>
        <v>6.8850000000000007</v>
      </c>
      <c r="P87" s="137">
        <f t="shared" si="23"/>
        <v>9.7200000000000006</v>
      </c>
      <c r="Q87" s="208"/>
      <c r="R87" s="208"/>
      <c r="S87" s="208"/>
      <c r="T87" s="205"/>
      <c r="U87" s="205"/>
      <c r="V87" s="205"/>
      <c r="W87" s="20"/>
      <c r="X87" s="20"/>
      <c r="Y87" s="20"/>
      <c r="Z87" s="20"/>
    </row>
    <row r="88" spans="2:26" ht="15.75" x14ac:dyDescent="0.25">
      <c r="B88" s="250"/>
      <c r="C88" s="205"/>
      <c r="D88" s="205"/>
      <c r="E88" s="205"/>
      <c r="F88" s="3" t="s">
        <v>34</v>
      </c>
      <c r="G88" s="137">
        <v>1550</v>
      </c>
      <c r="H88" s="136">
        <v>5.0000000000000001E-3</v>
      </c>
      <c r="I88" s="136">
        <v>8.0000000000000002E-3</v>
      </c>
      <c r="J88" s="6">
        <v>0.01</v>
      </c>
      <c r="K88" s="136">
        <v>5.0000000000000001E-3</v>
      </c>
      <c r="L88" s="136">
        <v>8.0000000000000002E-3</v>
      </c>
      <c r="M88" s="6">
        <v>0.01</v>
      </c>
      <c r="N88" s="137">
        <f t="shared" si="21"/>
        <v>7.75</v>
      </c>
      <c r="O88" s="137">
        <f t="shared" si="22"/>
        <v>12.4</v>
      </c>
      <c r="P88" s="137">
        <f t="shared" si="23"/>
        <v>15.5</v>
      </c>
      <c r="Q88" s="208"/>
      <c r="R88" s="208"/>
      <c r="S88" s="208"/>
      <c r="T88" s="205"/>
      <c r="U88" s="205"/>
      <c r="V88" s="205"/>
      <c r="W88" s="20"/>
      <c r="X88" s="20"/>
      <c r="Y88" s="20"/>
      <c r="Z88" s="20"/>
    </row>
    <row r="89" spans="2:26" ht="15.75" x14ac:dyDescent="0.25">
      <c r="B89" s="250"/>
      <c r="C89" s="205"/>
      <c r="D89" s="205"/>
      <c r="E89" s="205"/>
      <c r="F89" s="3" t="s">
        <v>35</v>
      </c>
      <c r="G89" s="137">
        <v>683</v>
      </c>
      <c r="H89" s="136">
        <v>3.0000000000000001E-3</v>
      </c>
      <c r="I89" s="136">
        <v>5.0000000000000001E-3</v>
      </c>
      <c r="J89" s="136">
        <v>6.0000000000000001E-3</v>
      </c>
      <c r="K89" s="136">
        <v>3.0000000000000001E-3</v>
      </c>
      <c r="L89" s="136">
        <v>5.0000000000000001E-3</v>
      </c>
      <c r="M89" s="136">
        <v>6.0000000000000001E-3</v>
      </c>
      <c r="N89" s="137">
        <f t="shared" si="21"/>
        <v>2.0489999999999999</v>
      </c>
      <c r="O89" s="137">
        <f t="shared" si="22"/>
        <v>3.415</v>
      </c>
      <c r="P89" s="137">
        <f t="shared" si="23"/>
        <v>4.0979999999999999</v>
      </c>
      <c r="Q89" s="208"/>
      <c r="R89" s="208"/>
      <c r="S89" s="208"/>
      <c r="T89" s="205"/>
      <c r="U89" s="205"/>
      <c r="V89" s="205"/>
      <c r="W89" s="20"/>
      <c r="X89" s="20"/>
      <c r="Y89" s="20"/>
      <c r="Z89" s="20"/>
    </row>
    <row r="90" spans="2:26" ht="15.75" x14ac:dyDescent="0.25">
      <c r="B90" s="250"/>
      <c r="C90" s="205"/>
      <c r="D90" s="205"/>
      <c r="E90" s="205"/>
      <c r="F90" s="3" t="s">
        <v>10</v>
      </c>
      <c r="G90" s="137">
        <v>76</v>
      </c>
      <c r="H90" s="136">
        <v>1E-3</v>
      </c>
      <c r="I90" s="136">
        <v>1E-3</v>
      </c>
      <c r="J90" s="136">
        <v>1E-3</v>
      </c>
      <c r="K90" s="136">
        <v>1E-3</v>
      </c>
      <c r="L90" s="136">
        <v>1E-3</v>
      </c>
      <c r="M90" s="136">
        <v>1E-3</v>
      </c>
      <c r="N90" s="137">
        <f t="shared" si="21"/>
        <v>7.5999999999999998E-2</v>
      </c>
      <c r="O90" s="137">
        <f t="shared" si="22"/>
        <v>7.5999999999999998E-2</v>
      </c>
      <c r="P90" s="137">
        <f t="shared" si="23"/>
        <v>7.5999999999999998E-2</v>
      </c>
      <c r="Q90" s="208"/>
      <c r="R90" s="208"/>
      <c r="S90" s="208"/>
      <c r="T90" s="205"/>
      <c r="U90" s="205"/>
      <c r="V90" s="205"/>
      <c r="W90" s="20"/>
      <c r="X90" s="20"/>
      <c r="Y90" s="20"/>
      <c r="Z90" s="20"/>
    </row>
    <row r="91" spans="2:26" ht="16.5" thickBot="1" x14ac:dyDescent="0.3">
      <c r="B91" s="224"/>
      <c r="C91" s="206"/>
      <c r="D91" s="206"/>
      <c r="E91" s="206"/>
      <c r="F91" s="37" t="s">
        <v>66</v>
      </c>
      <c r="G91" s="46">
        <v>636.42999999999995</v>
      </c>
      <c r="H91" s="46">
        <v>0.02</v>
      </c>
      <c r="I91" s="46">
        <v>0.02</v>
      </c>
      <c r="J91" s="46">
        <v>0.02</v>
      </c>
      <c r="K91" s="46">
        <v>0.02</v>
      </c>
      <c r="L91" s="46">
        <v>0.02</v>
      </c>
      <c r="M91" s="46">
        <v>0.02</v>
      </c>
      <c r="N91" s="137">
        <f t="shared" si="21"/>
        <v>12.7286</v>
      </c>
      <c r="O91" s="137">
        <f t="shared" si="22"/>
        <v>12.7286</v>
      </c>
      <c r="P91" s="137">
        <f t="shared" si="23"/>
        <v>12.7286</v>
      </c>
      <c r="Q91" s="214"/>
      <c r="R91" s="214"/>
      <c r="S91" s="214"/>
      <c r="T91" s="206"/>
      <c r="U91" s="206"/>
      <c r="V91" s="206"/>
      <c r="W91" s="20"/>
      <c r="X91" s="20"/>
      <c r="Y91" s="20"/>
      <c r="Z91" s="20"/>
    </row>
    <row r="92" spans="2:26" ht="15.75" customHeight="1" x14ac:dyDescent="0.25">
      <c r="B92" s="220" t="s">
        <v>67</v>
      </c>
      <c r="C92" s="255">
        <v>100</v>
      </c>
      <c r="D92" s="255">
        <v>130</v>
      </c>
      <c r="E92" s="255">
        <v>150</v>
      </c>
      <c r="F92" s="47" t="s">
        <v>17</v>
      </c>
      <c r="G92" s="36">
        <v>211</v>
      </c>
      <c r="H92" s="7">
        <v>0.11700000000000001</v>
      </c>
      <c r="I92" s="7">
        <v>0.156</v>
      </c>
      <c r="J92" s="7">
        <v>0.18</v>
      </c>
      <c r="K92" s="149">
        <v>8.7999999999999995E-2</v>
      </c>
      <c r="L92" s="149">
        <v>0.11700000000000001</v>
      </c>
      <c r="M92" s="149">
        <v>0.13500000000000001</v>
      </c>
      <c r="N92" s="144">
        <f t="shared" si="21"/>
        <v>24.687000000000001</v>
      </c>
      <c r="O92" s="144">
        <f>K92*G92</f>
        <v>18.567999999999998</v>
      </c>
      <c r="P92" s="144">
        <f t="shared" si="23"/>
        <v>37.979999999999997</v>
      </c>
      <c r="Q92" s="207">
        <f>SUM(N92:N96)</f>
        <v>58.939000000000007</v>
      </c>
      <c r="R92" s="207">
        <f>SUM(O92:O96)</f>
        <v>52.414999999999992</v>
      </c>
      <c r="S92" s="207">
        <f>SUM(P92:P96)</f>
        <v>77.827999999999989</v>
      </c>
      <c r="T92" s="207">
        <f>Q92+Q92*50%</f>
        <v>88.408500000000004</v>
      </c>
      <c r="U92" s="207">
        <f>R92+R92*50%</f>
        <v>78.622499999999988</v>
      </c>
      <c r="V92" s="210">
        <f>S92+S92*50%</f>
        <v>116.74199999999999</v>
      </c>
      <c r="W92" s="20"/>
      <c r="X92" s="20"/>
      <c r="Y92" s="20"/>
      <c r="Z92" s="20"/>
    </row>
    <row r="93" spans="2:26" ht="15.75" x14ac:dyDescent="0.25">
      <c r="B93" s="254"/>
      <c r="C93" s="205"/>
      <c r="D93" s="205"/>
      <c r="E93" s="205"/>
      <c r="F93" s="3" t="s">
        <v>58</v>
      </c>
      <c r="G93" s="137">
        <v>405</v>
      </c>
      <c r="H93" s="8">
        <v>1.6E-2</v>
      </c>
      <c r="I93" s="8">
        <v>2.1000000000000001E-2</v>
      </c>
      <c r="J93" s="8">
        <v>2.4E-2</v>
      </c>
      <c r="K93" s="140">
        <v>1.4999999999999999E-2</v>
      </c>
      <c r="L93" s="140">
        <v>0.02</v>
      </c>
      <c r="M93" s="140">
        <v>2.3E-2</v>
      </c>
      <c r="N93" s="137">
        <f t="shared" si="21"/>
        <v>6.48</v>
      </c>
      <c r="O93" s="137">
        <f>K93*G93</f>
        <v>6.0750000000000002</v>
      </c>
      <c r="P93" s="137">
        <f t="shared" si="23"/>
        <v>9.7200000000000006</v>
      </c>
      <c r="Q93" s="208"/>
      <c r="R93" s="208"/>
      <c r="S93" s="208"/>
      <c r="T93" s="208"/>
      <c r="U93" s="208"/>
      <c r="V93" s="211"/>
      <c r="W93" s="20"/>
      <c r="X93" s="20"/>
      <c r="Y93" s="20"/>
      <c r="Z93" s="20"/>
    </row>
    <row r="94" spans="2:26" ht="15.75" x14ac:dyDescent="0.25">
      <c r="B94" s="254"/>
      <c r="C94" s="205"/>
      <c r="D94" s="205"/>
      <c r="E94" s="205"/>
      <c r="F94" s="48" t="s">
        <v>68</v>
      </c>
      <c r="G94" s="143">
        <v>1178</v>
      </c>
      <c r="H94" s="8">
        <v>2E-3</v>
      </c>
      <c r="I94" s="8">
        <v>3.0000000000000001E-3</v>
      </c>
      <c r="J94" s="8">
        <v>4.0000000000000001E-3</v>
      </c>
      <c r="K94" s="140">
        <v>2E-3</v>
      </c>
      <c r="L94" s="8">
        <v>3.0000000000000001E-3</v>
      </c>
      <c r="M94" s="8">
        <v>4.0000000000000001E-3</v>
      </c>
      <c r="N94" s="143">
        <f t="shared" si="21"/>
        <v>2.3559999999999999</v>
      </c>
      <c r="O94" s="143">
        <f>K94*G94</f>
        <v>2.3559999999999999</v>
      </c>
      <c r="P94" s="143">
        <f t="shared" si="23"/>
        <v>4.7119999999999997</v>
      </c>
      <c r="Q94" s="208"/>
      <c r="R94" s="208"/>
      <c r="S94" s="208"/>
      <c r="T94" s="208"/>
      <c r="U94" s="208"/>
      <c r="V94" s="211"/>
      <c r="W94" s="20"/>
      <c r="X94" s="20"/>
      <c r="Y94" s="20"/>
      <c r="Z94" s="20"/>
    </row>
    <row r="95" spans="2:26" ht="15.75" x14ac:dyDescent="0.25">
      <c r="B95" s="257"/>
      <c r="C95" s="205"/>
      <c r="D95" s="205"/>
      <c r="E95" s="205"/>
      <c r="F95" s="45" t="s">
        <v>10</v>
      </c>
      <c r="G95" s="137">
        <v>76</v>
      </c>
      <c r="H95" s="136">
        <v>1E-3</v>
      </c>
      <c r="I95" s="136">
        <v>1E-3</v>
      </c>
      <c r="J95" s="136">
        <v>1E-3</v>
      </c>
      <c r="K95" s="136">
        <v>1E-3</v>
      </c>
      <c r="L95" s="136">
        <v>1E-3</v>
      </c>
      <c r="M95" s="136">
        <v>1E-3</v>
      </c>
      <c r="N95" s="137">
        <f t="shared" si="21"/>
        <v>7.5999999999999998E-2</v>
      </c>
      <c r="O95" s="137">
        <f>I95*G95</f>
        <v>7.5999999999999998E-2</v>
      </c>
      <c r="P95" s="137">
        <f t="shared" si="23"/>
        <v>7.5999999999999998E-2</v>
      </c>
      <c r="Q95" s="208"/>
      <c r="R95" s="208"/>
      <c r="S95" s="208"/>
      <c r="T95" s="208"/>
      <c r="U95" s="208"/>
      <c r="V95" s="211"/>
      <c r="W95" s="20"/>
      <c r="X95" s="20"/>
      <c r="Y95" s="20"/>
      <c r="Z95" s="20"/>
    </row>
    <row r="96" spans="2:26" ht="16.5" thickBot="1" x14ac:dyDescent="0.3">
      <c r="B96" s="242"/>
      <c r="C96" s="256"/>
      <c r="D96" s="256"/>
      <c r="E96" s="256"/>
      <c r="F96" s="49" t="s">
        <v>12</v>
      </c>
      <c r="G96" s="38">
        <v>5068</v>
      </c>
      <c r="H96" s="150">
        <v>5.0000000000000001E-3</v>
      </c>
      <c r="I96" s="150">
        <v>5.0000000000000001E-3</v>
      </c>
      <c r="J96" s="150">
        <v>5.0000000000000001E-3</v>
      </c>
      <c r="K96" s="150">
        <v>5.0000000000000001E-3</v>
      </c>
      <c r="L96" s="150">
        <v>5.0000000000000001E-3</v>
      </c>
      <c r="M96" s="150">
        <v>5.0000000000000001E-3</v>
      </c>
      <c r="N96" s="38">
        <f t="shared" si="21"/>
        <v>25.34</v>
      </c>
      <c r="O96" s="38">
        <f>K96*G96</f>
        <v>25.34</v>
      </c>
      <c r="P96" s="38">
        <f t="shared" si="23"/>
        <v>25.34</v>
      </c>
      <c r="Q96" s="209"/>
      <c r="R96" s="209"/>
      <c r="S96" s="209"/>
      <c r="T96" s="209"/>
      <c r="U96" s="209"/>
      <c r="V96" s="212"/>
      <c r="W96" s="20"/>
      <c r="X96" s="20"/>
      <c r="Y96" s="20"/>
      <c r="Z96" s="20"/>
    </row>
    <row r="97" spans="2:26" ht="15.75" customHeight="1" x14ac:dyDescent="0.25">
      <c r="B97" s="249" t="s">
        <v>84</v>
      </c>
      <c r="C97" s="218">
        <v>200</v>
      </c>
      <c r="D97" s="218">
        <v>200</v>
      </c>
      <c r="E97" s="218">
        <v>200</v>
      </c>
      <c r="F97" s="135" t="s">
        <v>150</v>
      </c>
      <c r="G97" s="137">
        <v>5366</v>
      </c>
      <c r="H97" s="136">
        <v>1E-3</v>
      </c>
      <c r="I97" s="136">
        <v>1E-3</v>
      </c>
      <c r="J97" s="136">
        <v>1E-3</v>
      </c>
      <c r="K97" s="136">
        <v>1E-3</v>
      </c>
      <c r="L97" s="136">
        <v>1E-3</v>
      </c>
      <c r="M97" s="136">
        <v>1E-3</v>
      </c>
      <c r="N97" s="137">
        <f t="shared" si="21"/>
        <v>5.3660000000000005</v>
      </c>
      <c r="O97" s="137">
        <f t="shared" ref="O97:O108" si="24">I97*G97</f>
        <v>5.3660000000000005</v>
      </c>
      <c r="P97" s="137">
        <f t="shared" si="23"/>
        <v>5.3660000000000005</v>
      </c>
      <c r="Q97" s="204">
        <f>SUM(N97:N98)</f>
        <v>11.891</v>
      </c>
      <c r="R97" s="204">
        <f>SUM(O97:O98)</f>
        <v>11.891</v>
      </c>
      <c r="S97" s="204">
        <f>SUM(P97:P98)</f>
        <v>11.891</v>
      </c>
      <c r="T97" s="213">
        <f>Q97+Q97*50%</f>
        <v>17.836500000000001</v>
      </c>
      <c r="U97" s="213">
        <f>R97+R97*50%</f>
        <v>17.836500000000001</v>
      </c>
      <c r="V97" s="213">
        <f>S97+S97*50%</f>
        <v>17.836500000000001</v>
      </c>
      <c r="W97" s="20"/>
      <c r="X97" s="20"/>
      <c r="Y97" s="20"/>
      <c r="Z97" s="20"/>
    </row>
    <row r="98" spans="2:26" ht="16.5" thickBot="1" x14ac:dyDescent="0.3">
      <c r="B98" s="224"/>
      <c r="C98" s="206"/>
      <c r="D98" s="206"/>
      <c r="E98" s="206"/>
      <c r="F98" s="3" t="s">
        <v>19</v>
      </c>
      <c r="G98" s="137">
        <v>435</v>
      </c>
      <c r="H98" s="6">
        <v>1.4999999999999999E-2</v>
      </c>
      <c r="I98" s="6">
        <v>1.4999999999999999E-2</v>
      </c>
      <c r="J98" s="6">
        <v>1.4999999999999999E-2</v>
      </c>
      <c r="K98" s="6">
        <v>1.4999999999999999E-2</v>
      </c>
      <c r="L98" s="6">
        <v>1.4999999999999999E-2</v>
      </c>
      <c r="M98" s="6">
        <v>1.4999999999999999E-2</v>
      </c>
      <c r="N98" s="137">
        <f t="shared" si="21"/>
        <v>6.5249999999999995</v>
      </c>
      <c r="O98" s="137">
        <f t="shared" si="24"/>
        <v>6.5249999999999995</v>
      </c>
      <c r="P98" s="137">
        <f t="shared" si="23"/>
        <v>6.5249999999999995</v>
      </c>
      <c r="Q98" s="214"/>
      <c r="R98" s="214"/>
      <c r="S98" s="214"/>
      <c r="T98" s="213"/>
      <c r="U98" s="213"/>
      <c r="V98" s="213"/>
      <c r="W98" s="20"/>
      <c r="X98" s="20"/>
      <c r="Y98" s="20"/>
      <c r="Z98" s="20"/>
    </row>
    <row r="99" spans="2:26" ht="16.5" thickBot="1" x14ac:dyDescent="0.3">
      <c r="B99" s="249" t="s">
        <v>131</v>
      </c>
      <c r="C99" s="218">
        <v>60</v>
      </c>
      <c r="D99" s="218">
        <v>80</v>
      </c>
      <c r="E99" s="260">
        <v>80</v>
      </c>
      <c r="F99" s="163" t="s">
        <v>128</v>
      </c>
      <c r="G99" s="137">
        <v>495</v>
      </c>
      <c r="H99" s="6">
        <v>3.3000000000000002E-2</v>
      </c>
      <c r="I99" s="6">
        <v>0.04</v>
      </c>
      <c r="J99" s="6">
        <v>0.04</v>
      </c>
      <c r="K99" s="6">
        <v>3.3000000000000002E-2</v>
      </c>
      <c r="L99" s="6">
        <v>0.04</v>
      </c>
      <c r="M99" s="6">
        <v>0.04</v>
      </c>
      <c r="N99" s="137">
        <f t="shared" si="21"/>
        <v>16.335000000000001</v>
      </c>
      <c r="O99" s="137">
        <f t="shared" si="24"/>
        <v>19.8</v>
      </c>
      <c r="P99" s="137">
        <f t="shared" si="23"/>
        <v>19.8</v>
      </c>
      <c r="Q99" s="204">
        <f>SUM(N99:N107)</f>
        <v>87.655000000000001</v>
      </c>
      <c r="R99" s="204">
        <f>SUM(O99:O107)</f>
        <v>114.633</v>
      </c>
      <c r="S99" s="204">
        <f>SUM(P99:P107)</f>
        <v>114.633</v>
      </c>
      <c r="T99" s="204">
        <f>Q99+Q99*50%</f>
        <v>131.48250000000002</v>
      </c>
      <c r="U99" s="204">
        <f>R99+R99*50%</f>
        <v>171.9495</v>
      </c>
      <c r="V99" s="204">
        <f>S99+S99*50%</f>
        <v>171.9495</v>
      </c>
      <c r="W99" s="20"/>
      <c r="X99" s="20"/>
      <c r="Y99" s="20"/>
      <c r="Z99" s="20"/>
    </row>
    <row r="100" spans="2:26" ht="16.5" thickBot="1" x14ac:dyDescent="0.3">
      <c r="B100" s="250"/>
      <c r="C100" s="205"/>
      <c r="D100" s="205"/>
      <c r="E100" s="261"/>
      <c r="F100" s="163" t="s">
        <v>19</v>
      </c>
      <c r="G100" s="137">
        <v>435</v>
      </c>
      <c r="H100" s="6">
        <v>3.0000000000000001E-3</v>
      </c>
      <c r="I100" s="6">
        <v>4.0000000000000001E-3</v>
      </c>
      <c r="J100" s="6">
        <v>4.0000000000000001E-3</v>
      </c>
      <c r="K100" s="6">
        <v>3.0000000000000001E-3</v>
      </c>
      <c r="L100" s="6">
        <v>4.0000000000000001E-3</v>
      </c>
      <c r="M100" s="6">
        <v>4.0000000000000001E-3</v>
      </c>
      <c r="N100" s="137">
        <f t="shared" si="21"/>
        <v>1.3049999999999999</v>
      </c>
      <c r="O100" s="137">
        <f t="shared" si="24"/>
        <v>1.74</v>
      </c>
      <c r="P100" s="137">
        <f t="shared" si="23"/>
        <v>1.74</v>
      </c>
      <c r="Q100" s="208"/>
      <c r="R100" s="208"/>
      <c r="S100" s="208"/>
      <c r="T100" s="208"/>
      <c r="U100" s="208"/>
      <c r="V100" s="208"/>
      <c r="W100" s="20"/>
      <c r="X100" s="20"/>
      <c r="Y100" s="20"/>
      <c r="Z100" s="20"/>
    </row>
    <row r="101" spans="2:26" ht="16.5" thickBot="1" x14ac:dyDescent="0.3">
      <c r="B101" s="250"/>
      <c r="C101" s="205"/>
      <c r="D101" s="205"/>
      <c r="E101" s="261"/>
      <c r="F101" s="163" t="s">
        <v>132</v>
      </c>
      <c r="G101" s="137">
        <v>5028</v>
      </c>
      <c r="H101" s="6">
        <v>2E-3</v>
      </c>
      <c r="I101" s="6">
        <v>3.0000000000000001E-3</v>
      </c>
      <c r="J101" s="6">
        <v>3.0000000000000001E-3</v>
      </c>
      <c r="K101" s="6">
        <v>2E-3</v>
      </c>
      <c r="L101" s="6">
        <v>3.0000000000000001E-3</v>
      </c>
      <c r="M101" s="6">
        <v>3.0000000000000001E-3</v>
      </c>
      <c r="N101" s="137">
        <f t="shared" si="21"/>
        <v>10.056000000000001</v>
      </c>
      <c r="O101" s="137">
        <f t="shared" si="24"/>
        <v>15.084</v>
      </c>
      <c r="P101" s="137">
        <f t="shared" si="23"/>
        <v>15.084</v>
      </c>
      <c r="Q101" s="208"/>
      <c r="R101" s="208"/>
      <c r="S101" s="208"/>
      <c r="T101" s="208"/>
      <c r="U101" s="208"/>
      <c r="V101" s="208"/>
      <c r="W101" s="20"/>
      <c r="X101" s="20"/>
      <c r="Y101" s="20"/>
      <c r="Z101" s="20"/>
    </row>
    <row r="102" spans="2:26" ht="16.5" thickBot="1" x14ac:dyDescent="0.3">
      <c r="B102" s="250"/>
      <c r="C102" s="205"/>
      <c r="D102" s="205"/>
      <c r="E102" s="261"/>
      <c r="F102" s="163" t="s">
        <v>121</v>
      </c>
      <c r="G102" s="137">
        <v>50</v>
      </c>
      <c r="H102" s="6">
        <v>2E-3</v>
      </c>
      <c r="I102" s="6">
        <v>3.0000000000000001E-3</v>
      </c>
      <c r="J102" s="6">
        <v>3.0000000000000001E-3</v>
      </c>
      <c r="K102" s="6">
        <v>2E-3</v>
      </c>
      <c r="L102" s="6">
        <v>3.0000000000000001E-3</v>
      </c>
      <c r="M102" s="6">
        <v>3.0000000000000001E-3</v>
      </c>
      <c r="N102" s="137">
        <f t="shared" si="21"/>
        <v>0.1</v>
      </c>
      <c r="O102" s="137">
        <f t="shared" si="24"/>
        <v>0.15</v>
      </c>
      <c r="P102" s="137">
        <f t="shared" si="23"/>
        <v>0.15</v>
      </c>
      <c r="Q102" s="208"/>
      <c r="R102" s="208"/>
      <c r="S102" s="208"/>
      <c r="T102" s="208"/>
      <c r="U102" s="208"/>
      <c r="V102" s="208"/>
      <c r="W102" s="20"/>
      <c r="X102" s="20"/>
      <c r="Y102" s="20"/>
      <c r="Z102" s="20"/>
    </row>
    <row r="103" spans="2:26" ht="16.5" thickBot="1" x14ac:dyDescent="0.3">
      <c r="B103" s="250"/>
      <c r="C103" s="205"/>
      <c r="D103" s="205"/>
      <c r="E103" s="261"/>
      <c r="F103" s="163" t="s">
        <v>10</v>
      </c>
      <c r="G103" s="137">
        <v>76</v>
      </c>
      <c r="H103" s="6">
        <v>1E-3</v>
      </c>
      <c r="I103" s="6">
        <v>1E-3</v>
      </c>
      <c r="J103" s="6">
        <v>1E-3</v>
      </c>
      <c r="K103" s="6">
        <v>1E-3</v>
      </c>
      <c r="L103" s="6">
        <v>1E-3</v>
      </c>
      <c r="M103" s="6">
        <v>1E-3</v>
      </c>
      <c r="N103" s="137">
        <f t="shared" si="21"/>
        <v>7.5999999999999998E-2</v>
      </c>
      <c r="O103" s="137">
        <f t="shared" si="24"/>
        <v>7.5999999999999998E-2</v>
      </c>
      <c r="P103" s="137">
        <f t="shared" si="23"/>
        <v>7.5999999999999998E-2</v>
      </c>
      <c r="Q103" s="208"/>
      <c r="R103" s="208"/>
      <c r="S103" s="208"/>
      <c r="T103" s="208"/>
      <c r="U103" s="208"/>
      <c r="V103" s="208"/>
      <c r="W103" s="20"/>
      <c r="X103" s="20"/>
      <c r="Y103" s="20"/>
      <c r="Z103" s="20"/>
    </row>
    <row r="104" spans="2:26" ht="16.5" thickBot="1" x14ac:dyDescent="0.3">
      <c r="B104" s="250"/>
      <c r="C104" s="205"/>
      <c r="D104" s="205"/>
      <c r="E104" s="261"/>
      <c r="F104" s="163" t="s">
        <v>127</v>
      </c>
      <c r="G104" s="137">
        <v>2500</v>
      </c>
      <c r="H104" s="6">
        <v>1E-3</v>
      </c>
      <c r="I104" s="6">
        <v>1E-3</v>
      </c>
      <c r="J104" s="6">
        <v>1E-3</v>
      </c>
      <c r="K104" s="6">
        <v>1E-3</v>
      </c>
      <c r="L104" s="6">
        <v>1E-3</v>
      </c>
      <c r="M104" s="6">
        <v>1E-3</v>
      </c>
      <c r="N104" s="137">
        <f t="shared" si="21"/>
        <v>2.5</v>
      </c>
      <c r="O104" s="137">
        <f t="shared" si="24"/>
        <v>2.5</v>
      </c>
      <c r="P104" s="137">
        <f t="shared" si="23"/>
        <v>2.5</v>
      </c>
      <c r="Q104" s="208"/>
      <c r="R104" s="208"/>
      <c r="S104" s="208"/>
      <c r="T104" s="208"/>
      <c r="U104" s="208"/>
      <c r="V104" s="208"/>
      <c r="W104" s="20"/>
      <c r="X104" s="20"/>
      <c r="Y104" s="20"/>
      <c r="Z104" s="20"/>
    </row>
    <row r="105" spans="2:26" ht="16.5" thickBot="1" x14ac:dyDescent="0.3">
      <c r="B105" s="250"/>
      <c r="C105" s="205"/>
      <c r="D105" s="205"/>
      <c r="E105" s="261"/>
      <c r="F105" s="163" t="s">
        <v>129</v>
      </c>
      <c r="G105" s="137">
        <v>2000</v>
      </c>
      <c r="H105" s="6">
        <v>2.8000000000000001E-2</v>
      </c>
      <c r="I105" s="6">
        <v>3.6999999999999998E-2</v>
      </c>
      <c r="J105" s="6">
        <v>3.6999999999999998E-2</v>
      </c>
      <c r="K105" s="6">
        <v>2.8000000000000001E-2</v>
      </c>
      <c r="L105" s="6">
        <v>3.6999999999999998E-2</v>
      </c>
      <c r="M105" s="6">
        <v>3.6999999999999998E-2</v>
      </c>
      <c r="N105" s="137">
        <f t="shared" si="21"/>
        <v>56</v>
      </c>
      <c r="O105" s="137">
        <f t="shared" si="24"/>
        <v>74</v>
      </c>
      <c r="P105" s="137">
        <f t="shared" si="23"/>
        <v>74</v>
      </c>
      <c r="Q105" s="208"/>
      <c r="R105" s="208"/>
      <c r="S105" s="208"/>
      <c r="T105" s="208"/>
      <c r="U105" s="208"/>
      <c r="V105" s="208"/>
      <c r="W105" s="20"/>
      <c r="X105" s="20"/>
      <c r="Y105" s="20"/>
      <c r="Z105" s="20"/>
    </row>
    <row r="106" spans="2:26" ht="16.5" thickBot="1" x14ac:dyDescent="0.3">
      <c r="B106" s="250"/>
      <c r="C106" s="205"/>
      <c r="D106" s="205"/>
      <c r="E106" s="261"/>
      <c r="F106" s="163" t="s">
        <v>130</v>
      </c>
      <c r="G106" s="137">
        <v>2000</v>
      </c>
      <c r="H106" s="164">
        <v>2.9999999999999997E-4</v>
      </c>
      <c r="I106" s="164">
        <v>2.9999999999999997E-4</v>
      </c>
      <c r="J106" s="164">
        <v>2.9999999999999997E-4</v>
      </c>
      <c r="K106" s="164">
        <v>2.9999999999999997E-4</v>
      </c>
      <c r="L106" s="164">
        <v>2.9999999999999997E-4</v>
      </c>
      <c r="M106" s="164">
        <v>2.9999999999999997E-4</v>
      </c>
      <c r="N106" s="137">
        <f t="shared" si="21"/>
        <v>0.6</v>
      </c>
      <c r="O106" s="137">
        <f t="shared" si="24"/>
        <v>0.6</v>
      </c>
      <c r="P106" s="137">
        <f t="shared" si="23"/>
        <v>0.6</v>
      </c>
      <c r="Q106" s="208"/>
      <c r="R106" s="208"/>
      <c r="S106" s="208"/>
      <c r="T106" s="208"/>
      <c r="U106" s="208"/>
      <c r="V106" s="208"/>
      <c r="W106" s="20"/>
      <c r="X106" s="20"/>
      <c r="Y106" s="20"/>
      <c r="Z106" s="20"/>
    </row>
    <row r="107" spans="2:26" ht="16.5" thickBot="1" x14ac:dyDescent="0.3">
      <c r="B107" s="224"/>
      <c r="C107" s="206"/>
      <c r="D107" s="206"/>
      <c r="E107" s="262"/>
      <c r="F107" s="163" t="s">
        <v>13</v>
      </c>
      <c r="G107" s="137">
        <v>683</v>
      </c>
      <c r="H107" s="6">
        <v>1E-3</v>
      </c>
      <c r="I107" s="6">
        <v>1E-3</v>
      </c>
      <c r="J107" s="6">
        <v>1E-3</v>
      </c>
      <c r="K107" s="6">
        <v>1E-3</v>
      </c>
      <c r="L107" s="6">
        <v>1E-3</v>
      </c>
      <c r="M107" s="6">
        <v>1E-3</v>
      </c>
      <c r="N107" s="137">
        <f t="shared" si="21"/>
        <v>0.68300000000000005</v>
      </c>
      <c r="O107" s="137">
        <f t="shared" si="24"/>
        <v>0.68300000000000005</v>
      </c>
      <c r="P107" s="137">
        <f t="shared" si="23"/>
        <v>0.68300000000000005</v>
      </c>
      <c r="Q107" s="214"/>
      <c r="R107" s="214"/>
      <c r="S107" s="214"/>
      <c r="T107" s="214"/>
      <c r="U107" s="214"/>
      <c r="V107" s="214"/>
      <c r="W107" s="20"/>
      <c r="X107" s="20"/>
      <c r="Y107" s="20"/>
      <c r="Z107" s="20"/>
    </row>
    <row r="108" spans="2:26" ht="15.75" x14ac:dyDescent="0.25">
      <c r="B108" s="10" t="s">
        <v>14</v>
      </c>
      <c r="C108" s="136">
        <v>20</v>
      </c>
      <c r="D108" s="136">
        <v>35</v>
      </c>
      <c r="E108" s="136">
        <v>40</v>
      </c>
      <c r="F108" s="17" t="s">
        <v>14</v>
      </c>
      <c r="G108" s="137">
        <v>594</v>
      </c>
      <c r="H108" s="6">
        <v>0.02</v>
      </c>
      <c r="I108" s="136">
        <v>3.5000000000000003E-2</v>
      </c>
      <c r="J108" s="6">
        <v>0.04</v>
      </c>
      <c r="K108" s="6">
        <v>0.02</v>
      </c>
      <c r="L108" s="6">
        <v>3.5000000000000003E-2</v>
      </c>
      <c r="M108" s="6">
        <v>0.04</v>
      </c>
      <c r="N108" s="137">
        <f t="shared" si="21"/>
        <v>11.88</v>
      </c>
      <c r="O108" s="137">
        <f t="shared" si="24"/>
        <v>20.790000000000003</v>
      </c>
      <c r="P108" s="137">
        <f t="shared" si="23"/>
        <v>23.76</v>
      </c>
      <c r="Q108" s="137">
        <f>SUM(N108)</f>
        <v>11.88</v>
      </c>
      <c r="R108" s="137">
        <f>SUM(O108)</f>
        <v>20.790000000000003</v>
      </c>
      <c r="S108" s="137">
        <f>SUM(P108)</f>
        <v>23.76</v>
      </c>
      <c r="T108" s="136">
        <f>Q108+Q108*50%</f>
        <v>17.82</v>
      </c>
      <c r="U108" s="137">
        <f>R108+R108*50%</f>
        <v>31.185000000000002</v>
      </c>
      <c r="V108" s="137">
        <f>S108+S108*50%</f>
        <v>35.64</v>
      </c>
      <c r="W108" s="20"/>
      <c r="X108" s="20"/>
      <c r="Y108" s="20"/>
      <c r="Z108" s="20"/>
    </row>
    <row r="109" spans="2:26" ht="15.75" x14ac:dyDescent="0.25">
      <c r="B109" s="24"/>
      <c r="C109" s="24"/>
      <c r="D109" s="24"/>
      <c r="E109" s="24"/>
      <c r="F109" s="24"/>
      <c r="G109" s="25"/>
      <c r="H109" s="24"/>
      <c r="I109" s="24"/>
      <c r="J109" s="24"/>
      <c r="K109" s="24"/>
      <c r="L109" s="24"/>
      <c r="M109" s="24"/>
      <c r="N109" s="141"/>
      <c r="O109" s="141"/>
      <c r="P109" s="141"/>
      <c r="Q109" s="23">
        <f t="shared" ref="Q109:V109" si="25">SUM(Q85:Q108)</f>
        <v>335.25459999999998</v>
      </c>
      <c r="R109" s="23">
        <f t="shared" si="25"/>
        <v>444.18959999999998</v>
      </c>
      <c r="S109" s="23">
        <f t="shared" si="25"/>
        <v>547.79660000000001</v>
      </c>
      <c r="T109" s="23">
        <f t="shared" si="25"/>
        <v>502.88190000000003</v>
      </c>
      <c r="U109" s="23">
        <f t="shared" si="25"/>
        <v>666.28440000000001</v>
      </c>
      <c r="V109" s="23">
        <f t="shared" si="25"/>
        <v>821.69490000000008</v>
      </c>
      <c r="W109" s="20"/>
      <c r="X109" s="20"/>
      <c r="Y109" s="20"/>
      <c r="Z109" s="20"/>
    </row>
    <row r="110" spans="2:26" ht="15.75" x14ac:dyDescent="0.25">
      <c r="B110" s="223" t="s">
        <v>37</v>
      </c>
      <c r="C110" s="223"/>
      <c r="D110" s="223"/>
      <c r="E110" s="223"/>
      <c r="F110" s="24"/>
      <c r="G110" s="25"/>
      <c r="H110" s="24"/>
      <c r="I110" s="24"/>
      <c r="J110" s="24"/>
      <c r="K110" s="24"/>
      <c r="L110" s="24"/>
      <c r="M110" s="24"/>
      <c r="N110" s="25"/>
      <c r="O110" s="25"/>
      <c r="P110" s="25"/>
      <c r="Q110" s="26"/>
      <c r="R110" s="26"/>
      <c r="S110" s="26"/>
      <c r="T110" s="24"/>
      <c r="U110" s="67"/>
      <c r="V110" s="67"/>
      <c r="W110" s="20"/>
      <c r="X110" s="20"/>
      <c r="Y110" s="20"/>
      <c r="Z110" s="20"/>
    </row>
    <row r="111" spans="2:26" ht="15.75" x14ac:dyDescent="0.25">
      <c r="B111" s="24" t="s">
        <v>15</v>
      </c>
      <c r="C111" s="24"/>
      <c r="D111" s="24"/>
      <c r="E111" s="24"/>
      <c r="F111" s="24"/>
      <c r="G111" s="25"/>
      <c r="H111" s="24"/>
      <c r="I111" s="24"/>
      <c r="J111" s="24"/>
      <c r="K111" s="24"/>
      <c r="L111" s="24"/>
      <c r="M111" s="24"/>
      <c r="N111" s="142"/>
      <c r="O111" s="142"/>
      <c r="P111" s="142"/>
      <c r="Q111" s="26"/>
      <c r="R111" s="26"/>
      <c r="S111" s="26"/>
      <c r="T111" s="24"/>
      <c r="U111" s="67"/>
      <c r="V111" s="67"/>
      <c r="W111" s="20"/>
      <c r="X111" s="20"/>
      <c r="Y111" s="20"/>
      <c r="Z111" s="20"/>
    </row>
    <row r="112" spans="2:26" ht="17.25" customHeight="1" x14ac:dyDescent="0.25">
      <c r="B112" s="251" t="s">
        <v>126</v>
      </c>
      <c r="C112" s="218">
        <v>60</v>
      </c>
      <c r="D112" s="218">
        <v>100</v>
      </c>
      <c r="E112" s="218">
        <v>100</v>
      </c>
      <c r="F112" s="3" t="s">
        <v>16</v>
      </c>
      <c r="G112" s="168">
        <v>177</v>
      </c>
      <c r="H112" s="172">
        <v>6.5000000000000002E-2</v>
      </c>
      <c r="I112" s="172">
        <v>0.108</v>
      </c>
      <c r="J112" s="172">
        <v>0.108</v>
      </c>
      <c r="K112" s="172">
        <v>5.1999999999999998E-2</v>
      </c>
      <c r="L112" s="172">
        <v>8.5999999999999993E-2</v>
      </c>
      <c r="M112" s="172">
        <v>8.5999999999999993E-2</v>
      </c>
      <c r="N112" s="168">
        <f t="shared" ref="N112:N125" si="26">H112*G112</f>
        <v>11.505000000000001</v>
      </c>
      <c r="O112" s="168">
        <f t="shared" ref="O112:O125" si="27">I112*G112</f>
        <v>19.116</v>
      </c>
      <c r="P112" s="168">
        <f>J112*G112</f>
        <v>19.116</v>
      </c>
      <c r="Q112" s="204">
        <f>SUM(N112:N114)</f>
        <v>32.411999999999999</v>
      </c>
      <c r="R112" s="204">
        <f>SUM(O112:O114)</f>
        <v>48.357999999999997</v>
      </c>
      <c r="S112" s="227">
        <f>SUM(P112:P114)</f>
        <v>48.357999999999997</v>
      </c>
      <c r="T112" s="213">
        <f>Q112+Q112*50%</f>
        <v>48.617999999999995</v>
      </c>
      <c r="U112" s="213">
        <f>R112+R112*50%</f>
        <v>72.536999999999992</v>
      </c>
      <c r="V112" s="213">
        <f>S112+S112*50%</f>
        <v>72.536999999999992</v>
      </c>
      <c r="W112" s="20"/>
      <c r="X112" s="20"/>
      <c r="Y112" s="20"/>
      <c r="Z112" s="20"/>
    </row>
    <row r="113" spans="2:26" ht="15.75" x14ac:dyDescent="0.25">
      <c r="B113" s="252"/>
      <c r="C113" s="205"/>
      <c r="D113" s="205"/>
      <c r="E113" s="205"/>
      <c r="F113" s="3" t="s">
        <v>71</v>
      </c>
      <c r="G113" s="168">
        <v>5603</v>
      </c>
      <c r="H113" s="172">
        <v>3.0000000000000001E-3</v>
      </c>
      <c r="I113" s="172">
        <v>4.0000000000000001E-3</v>
      </c>
      <c r="J113" s="172">
        <v>4.0000000000000001E-3</v>
      </c>
      <c r="K113" s="172">
        <v>3.0000000000000001E-3</v>
      </c>
      <c r="L113" s="172">
        <v>4.0000000000000001E-3</v>
      </c>
      <c r="M113" s="172">
        <v>4.0000000000000001E-3</v>
      </c>
      <c r="N113" s="168">
        <f t="shared" si="26"/>
        <v>16.809000000000001</v>
      </c>
      <c r="O113" s="168">
        <f t="shared" si="27"/>
        <v>22.411999999999999</v>
      </c>
      <c r="P113" s="168">
        <f>J113*G113</f>
        <v>22.411999999999999</v>
      </c>
      <c r="Q113" s="205"/>
      <c r="R113" s="205"/>
      <c r="S113" s="226"/>
      <c r="T113" s="213"/>
      <c r="U113" s="213"/>
      <c r="V113" s="213"/>
      <c r="W113" s="20"/>
      <c r="X113" s="20"/>
      <c r="Y113" s="20"/>
      <c r="Z113" s="20"/>
    </row>
    <row r="114" spans="2:26" ht="15.75" x14ac:dyDescent="0.25">
      <c r="B114" s="253"/>
      <c r="C114" s="206"/>
      <c r="D114" s="206"/>
      <c r="E114" s="206"/>
      <c r="F114" s="3" t="s">
        <v>13</v>
      </c>
      <c r="G114" s="168">
        <v>683</v>
      </c>
      <c r="H114" s="172">
        <v>6.0000000000000001E-3</v>
      </c>
      <c r="I114" s="172">
        <v>0.01</v>
      </c>
      <c r="J114" s="172">
        <v>0.01</v>
      </c>
      <c r="K114" s="172">
        <v>6.0000000000000001E-3</v>
      </c>
      <c r="L114" s="172">
        <v>0.01</v>
      </c>
      <c r="M114" s="172">
        <v>0.01</v>
      </c>
      <c r="N114" s="168">
        <f t="shared" si="26"/>
        <v>4.0979999999999999</v>
      </c>
      <c r="O114" s="168">
        <f t="shared" si="27"/>
        <v>6.83</v>
      </c>
      <c r="P114" s="168">
        <f>J114*G114</f>
        <v>6.83</v>
      </c>
      <c r="Q114" s="206"/>
      <c r="R114" s="206"/>
      <c r="S114" s="229"/>
      <c r="T114" s="213"/>
      <c r="U114" s="213"/>
      <c r="V114" s="213"/>
      <c r="W114" s="20"/>
      <c r="X114" s="20"/>
      <c r="Y114" s="20"/>
      <c r="Z114" s="20"/>
    </row>
    <row r="115" spans="2:26" ht="31.5" x14ac:dyDescent="0.25">
      <c r="B115" s="215" t="s">
        <v>41</v>
      </c>
      <c r="C115" s="216">
        <v>200</v>
      </c>
      <c r="D115" s="216">
        <v>200</v>
      </c>
      <c r="E115" s="216">
        <v>250</v>
      </c>
      <c r="F115" s="9" t="s">
        <v>85</v>
      </c>
      <c r="G115" s="168">
        <v>2710</v>
      </c>
      <c r="H115" s="6">
        <v>0.15</v>
      </c>
      <c r="I115" s="6">
        <v>0.15</v>
      </c>
      <c r="J115" s="6">
        <v>0.2</v>
      </c>
      <c r="K115" s="6">
        <v>0.107</v>
      </c>
      <c r="L115" s="6">
        <v>0.107</v>
      </c>
      <c r="M115" s="6">
        <v>0.14299999999999999</v>
      </c>
      <c r="N115" s="168">
        <f t="shared" si="26"/>
        <v>406.5</v>
      </c>
      <c r="O115" s="168">
        <f t="shared" si="27"/>
        <v>406.5</v>
      </c>
      <c r="P115" s="168">
        <f>J115*G115</f>
        <v>542</v>
      </c>
      <c r="Q115" s="204">
        <f>SUM(N115:N120)</f>
        <v>449.53399999999999</v>
      </c>
      <c r="R115" s="204">
        <f>SUM(O115:O120)</f>
        <v>449.53399999999999</v>
      </c>
      <c r="S115" s="204">
        <f>SUM(P115:P120)</f>
        <v>639.67899999999997</v>
      </c>
      <c r="T115" s="213">
        <f>Q115+Q115*50%</f>
        <v>674.30099999999993</v>
      </c>
      <c r="U115" s="213">
        <f>R115+R115*50%</f>
        <v>674.30099999999993</v>
      </c>
      <c r="V115" s="213">
        <f>S115+S115*50%</f>
        <v>959.5184999999999</v>
      </c>
      <c r="W115" s="20"/>
      <c r="X115" s="20"/>
      <c r="Y115" s="20"/>
      <c r="Z115" s="20"/>
    </row>
    <row r="116" spans="2:26" ht="15.75" x14ac:dyDescent="0.25">
      <c r="B116" s="215"/>
      <c r="C116" s="216"/>
      <c r="D116" s="216"/>
      <c r="E116" s="216"/>
      <c r="F116" s="3" t="s">
        <v>32</v>
      </c>
      <c r="G116" s="168">
        <v>482</v>
      </c>
      <c r="H116" s="172">
        <v>4.2999999999999997E-2</v>
      </c>
      <c r="I116" s="172">
        <v>4.2999999999999997E-2</v>
      </c>
      <c r="J116" s="6">
        <v>6.8000000000000005E-2</v>
      </c>
      <c r="K116" s="6">
        <v>4.2999999999999997E-2</v>
      </c>
      <c r="L116" s="6">
        <v>4.2999999999999997E-2</v>
      </c>
      <c r="M116" s="6">
        <v>6.8000000000000005E-2</v>
      </c>
      <c r="N116" s="168">
        <f t="shared" si="26"/>
        <v>20.725999999999999</v>
      </c>
      <c r="O116" s="168">
        <f t="shared" si="27"/>
        <v>20.725999999999999</v>
      </c>
      <c r="P116" s="168">
        <f>J116*G116</f>
        <v>32.776000000000003</v>
      </c>
      <c r="Q116" s="208"/>
      <c r="R116" s="208"/>
      <c r="S116" s="208"/>
      <c r="T116" s="213"/>
      <c r="U116" s="213"/>
      <c r="V116" s="213"/>
      <c r="W116" s="20"/>
      <c r="X116" s="20"/>
      <c r="Y116" s="20"/>
      <c r="Z116" s="20"/>
    </row>
    <row r="117" spans="2:26" ht="15.75" x14ac:dyDescent="0.25">
      <c r="B117" s="215"/>
      <c r="C117" s="216"/>
      <c r="D117" s="216"/>
      <c r="E117" s="216"/>
      <c r="F117" s="3" t="s">
        <v>35</v>
      </c>
      <c r="G117" s="168">
        <v>683</v>
      </c>
      <c r="H117" s="5">
        <v>1.2999999999999999E-2</v>
      </c>
      <c r="I117" s="5">
        <v>1.2999999999999999E-2</v>
      </c>
      <c r="J117" s="15">
        <v>0.01</v>
      </c>
      <c r="K117" s="15">
        <v>1.2999999999999999E-2</v>
      </c>
      <c r="L117" s="15">
        <v>1.2999999999999999E-2</v>
      </c>
      <c r="M117" s="15">
        <v>0.01</v>
      </c>
      <c r="N117" s="168">
        <f t="shared" si="26"/>
        <v>8.8789999999999996</v>
      </c>
      <c r="O117" s="168">
        <f t="shared" si="27"/>
        <v>8.8789999999999996</v>
      </c>
      <c r="P117" s="168">
        <f>J116*G117</f>
        <v>46.444000000000003</v>
      </c>
      <c r="Q117" s="208"/>
      <c r="R117" s="208"/>
      <c r="S117" s="208"/>
      <c r="T117" s="213"/>
      <c r="U117" s="213"/>
      <c r="V117" s="213"/>
      <c r="W117" s="20"/>
      <c r="X117" s="20"/>
      <c r="Y117" s="20"/>
      <c r="Z117" s="20"/>
    </row>
    <row r="118" spans="2:26" ht="15.75" x14ac:dyDescent="0.25">
      <c r="B118" s="215"/>
      <c r="C118" s="216"/>
      <c r="D118" s="216"/>
      <c r="E118" s="216"/>
      <c r="F118" s="3" t="s">
        <v>11</v>
      </c>
      <c r="G118" s="168">
        <v>133</v>
      </c>
      <c r="H118" s="5">
        <v>1.6E-2</v>
      </c>
      <c r="I118" s="5">
        <v>1.6E-2</v>
      </c>
      <c r="J118" s="6">
        <v>1.2E-2</v>
      </c>
      <c r="K118" s="6">
        <v>1.2999999999999999E-2</v>
      </c>
      <c r="L118" s="6">
        <v>1.2999999999999999E-2</v>
      </c>
      <c r="M118" s="6">
        <v>0.01</v>
      </c>
      <c r="N118" s="168">
        <f t="shared" si="26"/>
        <v>2.1280000000000001</v>
      </c>
      <c r="O118" s="168">
        <f t="shared" si="27"/>
        <v>2.1280000000000001</v>
      </c>
      <c r="P118" s="168">
        <f t="shared" ref="P118:P125" si="28">J118*G118</f>
        <v>1.5960000000000001</v>
      </c>
      <c r="Q118" s="208"/>
      <c r="R118" s="208"/>
      <c r="S118" s="208"/>
      <c r="T118" s="213"/>
      <c r="U118" s="213"/>
      <c r="V118" s="213"/>
      <c r="W118" s="20"/>
      <c r="X118" s="20"/>
      <c r="Y118" s="20"/>
      <c r="Z118" s="20"/>
    </row>
    <row r="119" spans="2:26" ht="15.75" customHeight="1" x14ac:dyDescent="0.25">
      <c r="B119" s="215"/>
      <c r="C119" s="216"/>
      <c r="D119" s="216"/>
      <c r="E119" s="216"/>
      <c r="F119" s="3" t="s">
        <v>16</v>
      </c>
      <c r="G119" s="168">
        <v>177</v>
      </c>
      <c r="H119" s="5">
        <v>1.2999999999999999E-2</v>
      </c>
      <c r="I119" s="5">
        <v>1.2999999999999999E-2</v>
      </c>
      <c r="J119" s="6">
        <v>1.9E-2</v>
      </c>
      <c r="K119" s="6">
        <v>0.01</v>
      </c>
      <c r="L119" s="6">
        <v>0.01</v>
      </c>
      <c r="M119" s="6">
        <v>1.4999999999999999E-2</v>
      </c>
      <c r="N119" s="168">
        <f t="shared" si="26"/>
        <v>2.3009999999999997</v>
      </c>
      <c r="O119" s="168">
        <f t="shared" si="27"/>
        <v>2.3009999999999997</v>
      </c>
      <c r="P119" s="168">
        <f t="shared" si="28"/>
        <v>3.363</v>
      </c>
      <c r="Q119" s="208"/>
      <c r="R119" s="208"/>
      <c r="S119" s="208"/>
      <c r="T119" s="213"/>
      <c r="U119" s="213"/>
      <c r="V119" s="213"/>
      <c r="W119" s="20"/>
      <c r="X119" s="20"/>
      <c r="Y119" s="20"/>
      <c r="Z119" s="20"/>
    </row>
    <row r="120" spans="2:26" ht="15.75" customHeight="1" x14ac:dyDescent="0.25">
      <c r="B120" s="215"/>
      <c r="C120" s="216"/>
      <c r="D120" s="216"/>
      <c r="E120" s="216"/>
      <c r="F120" s="3" t="s">
        <v>18</v>
      </c>
      <c r="G120" s="168">
        <v>900</v>
      </c>
      <c r="H120" s="5">
        <v>0.01</v>
      </c>
      <c r="I120" s="5">
        <v>0.01</v>
      </c>
      <c r="J120" s="6">
        <v>1.4999999999999999E-2</v>
      </c>
      <c r="K120" s="6">
        <v>0.01</v>
      </c>
      <c r="L120" s="6">
        <v>0.01</v>
      </c>
      <c r="M120" s="6">
        <v>1.4999999999999999E-2</v>
      </c>
      <c r="N120" s="168">
        <f t="shared" si="26"/>
        <v>9</v>
      </c>
      <c r="O120" s="168">
        <f t="shared" si="27"/>
        <v>9</v>
      </c>
      <c r="P120" s="168">
        <f t="shared" si="28"/>
        <v>13.5</v>
      </c>
      <c r="Q120" s="208"/>
      <c r="R120" s="208"/>
      <c r="S120" s="208"/>
      <c r="T120" s="213"/>
      <c r="U120" s="213"/>
      <c r="V120" s="213"/>
      <c r="W120" s="20"/>
      <c r="X120" s="20"/>
      <c r="Y120" s="20"/>
      <c r="Z120" s="20"/>
    </row>
    <row r="121" spans="2:26" ht="16.5" thickBot="1" x14ac:dyDescent="0.3">
      <c r="B121" s="215"/>
      <c r="C121" s="216"/>
      <c r="D121" s="216"/>
      <c r="E121" s="216"/>
      <c r="F121" s="37" t="s">
        <v>10</v>
      </c>
      <c r="G121" s="38">
        <v>76</v>
      </c>
      <c r="H121" s="174">
        <v>1E-3</v>
      </c>
      <c r="I121" s="174">
        <v>1E-3</v>
      </c>
      <c r="J121" s="71">
        <v>1E-3</v>
      </c>
      <c r="K121" s="71">
        <v>1E-3</v>
      </c>
      <c r="L121" s="71">
        <v>1E-3</v>
      </c>
      <c r="M121" s="71">
        <v>1E-3</v>
      </c>
      <c r="N121" s="38">
        <f t="shared" si="26"/>
        <v>7.5999999999999998E-2</v>
      </c>
      <c r="O121" s="38">
        <f t="shared" si="27"/>
        <v>7.5999999999999998E-2</v>
      </c>
      <c r="P121" s="38">
        <f t="shared" si="28"/>
        <v>7.5999999999999998E-2</v>
      </c>
      <c r="Q121" s="214"/>
      <c r="R121" s="214"/>
      <c r="S121" s="214"/>
      <c r="T121" s="213"/>
      <c r="U121" s="213"/>
      <c r="V121" s="213"/>
      <c r="W121" s="20"/>
      <c r="X121" s="20"/>
      <c r="Y121" s="20"/>
      <c r="Z121" s="20"/>
    </row>
    <row r="122" spans="2:26" ht="15.75" x14ac:dyDescent="0.25">
      <c r="B122" s="249" t="s">
        <v>84</v>
      </c>
      <c r="C122" s="218">
        <v>200</v>
      </c>
      <c r="D122" s="218">
        <v>200</v>
      </c>
      <c r="E122" s="218">
        <v>200</v>
      </c>
      <c r="F122" s="135" t="s">
        <v>150</v>
      </c>
      <c r="G122" s="168">
        <v>5366</v>
      </c>
      <c r="H122" s="172">
        <v>1E-3</v>
      </c>
      <c r="I122" s="172">
        <v>1E-3</v>
      </c>
      <c r="J122" s="172">
        <v>1E-3</v>
      </c>
      <c r="K122" s="172">
        <v>1E-3</v>
      </c>
      <c r="L122" s="172">
        <v>1E-3</v>
      </c>
      <c r="M122" s="172">
        <v>1E-3</v>
      </c>
      <c r="N122" s="168">
        <f t="shared" si="26"/>
        <v>5.3660000000000005</v>
      </c>
      <c r="O122" s="168">
        <f t="shared" si="27"/>
        <v>5.3660000000000005</v>
      </c>
      <c r="P122" s="168">
        <f t="shared" si="28"/>
        <v>5.3660000000000005</v>
      </c>
      <c r="Q122" s="204">
        <f>SUM(N122:N123)</f>
        <v>11.891</v>
      </c>
      <c r="R122" s="204">
        <f>SUM(O122:O123)</f>
        <v>11.891</v>
      </c>
      <c r="S122" s="204">
        <f>SUM(P122:P123)</f>
        <v>11.891</v>
      </c>
      <c r="T122" s="213">
        <f>Q122+Q122*50%</f>
        <v>17.836500000000001</v>
      </c>
      <c r="U122" s="213">
        <f>R122+R122*50%</f>
        <v>17.836500000000001</v>
      </c>
      <c r="V122" s="213">
        <f>S122+S122*50%</f>
        <v>17.836500000000001</v>
      </c>
      <c r="W122" s="20"/>
      <c r="X122" s="20"/>
      <c r="Y122" s="20"/>
      <c r="Z122" s="20"/>
    </row>
    <row r="123" spans="2:26" ht="15.75" x14ac:dyDescent="0.25">
      <c r="B123" s="224"/>
      <c r="C123" s="206"/>
      <c r="D123" s="206"/>
      <c r="E123" s="206"/>
      <c r="F123" s="3" t="s">
        <v>19</v>
      </c>
      <c r="G123" s="168">
        <v>435</v>
      </c>
      <c r="H123" s="6">
        <v>1.4999999999999999E-2</v>
      </c>
      <c r="I123" s="6">
        <v>1.4999999999999999E-2</v>
      </c>
      <c r="J123" s="6">
        <v>1.4999999999999999E-2</v>
      </c>
      <c r="K123" s="6">
        <v>1.4999999999999999E-2</v>
      </c>
      <c r="L123" s="6">
        <v>1.4999999999999999E-2</v>
      </c>
      <c r="M123" s="6">
        <v>1.4999999999999999E-2</v>
      </c>
      <c r="N123" s="168">
        <f t="shared" si="26"/>
        <v>6.5249999999999995</v>
      </c>
      <c r="O123" s="168">
        <f t="shared" si="27"/>
        <v>6.5249999999999995</v>
      </c>
      <c r="P123" s="168">
        <f t="shared" si="28"/>
        <v>6.5249999999999995</v>
      </c>
      <c r="Q123" s="214"/>
      <c r="R123" s="214"/>
      <c r="S123" s="214"/>
      <c r="T123" s="213"/>
      <c r="U123" s="213"/>
      <c r="V123" s="213"/>
      <c r="W123" s="20"/>
      <c r="X123" s="20"/>
      <c r="Y123" s="20"/>
      <c r="Z123" s="20"/>
    </row>
    <row r="124" spans="2:26" ht="15.75" x14ac:dyDescent="0.25">
      <c r="B124" s="3" t="s">
        <v>21</v>
      </c>
      <c r="C124" s="172">
        <v>100</v>
      </c>
      <c r="D124" s="172">
        <v>100</v>
      </c>
      <c r="E124" s="172">
        <v>100</v>
      </c>
      <c r="F124" s="3" t="s">
        <v>22</v>
      </c>
      <c r="G124" s="168">
        <v>770</v>
      </c>
      <c r="H124" s="6">
        <v>0.1</v>
      </c>
      <c r="I124" s="6">
        <v>0.1</v>
      </c>
      <c r="J124" s="6">
        <v>0.1</v>
      </c>
      <c r="K124" s="6">
        <v>0.1</v>
      </c>
      <c r="L124" s="6">
        <v>0.1</v>
      </c>
      <c r="M124" s="6">
        <v>0.1</v>
      </c>
      <c r="N124" s="168">
        <f t="shared" si="26"/>
        <v>77</v>
      </c>
      <c r="O124" s="168">
        <f t="shared" si="27"/>
        <v>77</v>
      </c>
      <c r="P124" s="168">
        <f t="shared" si="28"/>
        <v>77</v>
      </c>
      <c r="Q124" s="168">
        <f t="shared" ref="Q124:Q125" si="29">SUM(N124)</f>
        <v>77</v>
      </c>
      <c r="R124" s="168">
        <f t="shared" ref="R124:R125" si="30">SUM(O124)</f>
        <v>77</v>
      </c>
      <c r="S124" s="12">
        <f t="shared" ref="S124:S125" si="31">SUM(P124)</f>
        <v>77</v>
      </c>
      <c r="T124" s="172">
        <f t="shared" ref="T124:T125" si="32">Q124+Q124*50%</f>
        <v>115.5</v>
      </c>
      <c r="U124" s="168">
        <f t="shared" ref="U124:U125" si="33">R124+R124*50%</f>
        <v>115.5</v>
      </c>
      <c r="V124" s="168">
        <f t="shared" ref="V124:V125" si="34">S124+S124*50%</f>
        <v>115.5</v>
      </c>
      <c r="W124" s="20"/>
      <c r="X124" s="20"/>
      <c r="Y124" s="20"/>
      <c r="Z124" s="20"/>
    </row>
    <row r="125" spans="2:26" ht="15.75" x14ac:dyDescent="0.25">
      <c r="B125" s="10" t="s">
        <v>14</v>
      </c>
      <c r="C125" s="172">
        <v>20</v>
      </c>
      <c r="D125" s="172">
        <v>35</v>
      </c>
      <c r="E125" s="172">
        <v>40</v>
      </c>
      <c r="F125" s="29" t="s">
        <v>14</v>
      </c>
      <c r="G125" s="168">
        <v>594</v>
      </c>
      <c r="H125" s="6">
        <v>0.02</v>
      </c>
      <c r="I125" s="172">
        <v>3.5000000000000003E-2</v>
      </c>
      <c r="J125" s="6">
        <v>0.04</v>
      </c>
      <c r="K125" s="6">
        <v>0.02</v>
      </c>
      <c r="L125" s="172">
        <v>3.5000000000000003E-2</v>
      </c>
      <c r="M125" s="6">
        <v>0.04</v>
      </c>
      <c r="N125" s="168">
        <f t="shared" si="26"/>
        <v>11.88</v>
      </c>
      <c r="O125" s="168">
        <f t="shared" si="27"/>
        <v>20.790000000000003</v>
      </c>
      <c r="P125" s="168">
        <f t="shared" si="28"/>
        <v>23.76</v>
      </c>
      <c r="Q125" s="168">
        <f t="shared" si="29"/>
        <v>11.88</v>
      </c>
      <c r="R125" s="168">
        <f t="shared" si="30"/>
        <v>20.790000000000003</v>
      </c>
      <c r="S125" s="12">
        <f t="shared" si="31"/>
        <v>23.76</v>
      </c>
      <c r="T125" s="172">
        <f t="shared" si="32"/>
        <v>17.82</v>
      </c>
      <c r="U125" s="168">
        <f t="shared" si="33"/>
        <v>31.185000000000002</v>
      </c>
      <c r="V125" s="168">
        <f t="shared" si="34"/>
        <v>35.64</v>
      </c>
      <c r="W125" s="20"/>
      <c r="X125" s="20"/>
      <c r="Y125" s="20"/>
      <c r="Z125" s="20"/>
    </row>
    <row r="126" spans="2:26" ht="15.75" x14ac:dyDescent="0.25">
      <c r="B126" s="24"/>
      <c r="C126" s="24"/>
      <c r="D126" s="24"/>
      <c r="E126" s="24"/>
      <c r="F126" s="24"/>
      <c r="G126" s="25"/>
      <c r="H126" s="24"/>
      <c r="I126" s="24"/>
      <c r="J126" s="24"/>
      <c r="K126" s="24"/>
      <c r="L126" s="24"/>
      <c r="M126" s="24"/>
      <c r="N126" s="168"/>
      <c r="O126" s="168"/>
      <c r="P126" s="168"/>
      <c r="Q126" s="23">
        <f t="shared" ref="Q126:V126" si="35">SUM(Q112:Q125)</f>
        <v>582.71699999999998</v>
      </c>
      <c r="R126" s="23">
        <f t="shared" si="35"/>
        <v>607.57299999999998</v>
      </c>
      <c r="S126" s="23">
        <f t="shared" si="35"/>
        <v>800.68799999999987</v>
      </c>
      <c r="T126" s="23">
        <f t="shared" si="35"/>
        <v>874.07549999999992</v>
      </c>
      <c r="U126" s="23">
        <f t="shared" si="35"/>
        <v>911.35950000000003</v>
      </c>
      <c r="V126" s="23">
        <f t="shared" si="35"/>
        <v>1201.0319999999999</v>
      </c>
      <c r="W126" s="20"/>
      <c r="X126" s="20"/>
      <c r="Y126" s="20"/>
      <c r="Z126" s="20"/>
    </row>
    <row r="127" spans="2:26" x14ac:dyDescent="0.25">
      <c r="W127" s="20"/>
      <c r="X127" s="20"/>
      <c r="Y127" s="20"/>
      <c r="Z127" s="20"/>
    </row>
    <row r="128" spans="2:26" ht="16.5" thickBot="1" x14ac:dyDescent="0.3">
      <c r="B128" s="24" t="s">
        <v>38</v>
      </c>
      <c r="C128" s="24"/>
      <c r="D128" s="24"/>
      <c r="E128" s="24"/>
      <c r="F128" s="24"/>
      <c r="G128" s="25"/>
      <c r="H128" s="24"/>
      <c r="I128" s="24"/>
      <c r="J128" s="24"/>
      <c r="K128" s="24"/>
      <c r="L128" s="24"/>
      <c r="M128" s="24"/>
      <c r="N128" s="137"/>
      <c r="O128" s="137"/>
      <c r="P128" s="137"/>
      <c r="Q128" s="26"/>
      <c r="R128" s="26"/>
      <c r="S128" s="26"/>
      <c r="T128" s="24"/>
      <c r="U128" s="67"/>
      <c r="V128" s="67"/>
      <c r="W128" s="20"/>
      <c r="X128" s="20"/>
      <c r="Y128" s="20"/>
      <c r="Z128" s="20"/>
    </row>
    <row r="129" spans="2:26" ht="15.75" customHeight="1" x14ac:dyDescent="0.25">
      <c r="B129" s="220" t="s">
        <v>113</v>
      </c>
      <c r="C129" s="217">
        <v>60</v>
      </c>
      <c r="D129" s="217">
        <v>100</v>
      </c>
      <c r="E129" s="217">
        <v>100</v>
      </c>
      <c r="F129" s="47" t="s">
        <v>115</v>
      </c>
      <c r="G129" s="36">
        <v>800</v>
      </c>
      <c r="H129" s="7">
        <v>2.9000000000000001E-2</v>
      </c>
      <c r="I129" s="36">
        <v>4.8000000000000001E-2</v>
      </c>
      <c r="J129" s="36">
        <v>4.8000000000000001E-2</v>
      </c>
      <c r="K129" s="7">
        <v>2.5000000000000001E-2</v>
      </c>
      <c r="L129" s="7">
        <v>4.1000000000000002E-2</v>
      </c>
      <c r="M129" s="7">
        <v>4.1000000000000002E-2</v>
      </c>
      <c r="N129" s="137">
        <f t="shared" ref="N129:N145" si="36">H129*G129</f>
        <v>23.200000000000003</v>
      </c>
      <c r="O129" s="137">
        <f t="shared" ref="O129:O145" si="37">I129*G129</f>
        <v>38.4</v>
      </c>
      <c r="P129" s="137">
        <f t="shared" ref="P129:P145" si="38">J129*G129</f>
        <v>38.4</v>
      </c>
      <c r="Q129" s="204">
        <f>SUM(N129:N133)</f>
        <v>38.652999999999999</v>
      </c>
      <c r="R129" s="204">
        <f>SUM(O129:O133)</f>
        <v>64.350000000000009</v>
      </c>
      <c r="S129" s="204">
        <f>SUM(P129:P133)</f>
        <v>65.033000000000001</v>
      </c>
      <c r="T129" s="213">
        <f>Q129+Q129*50%</f>
        <v>57.979500000000002</v>
      </c>
      <c r="U129" s="213">
        <f>R129+R129*50%</f>
        <v>96.525000000000006</v>
      </c>
      <c r="V129" s="213">
        <f>S129+S129*50%</f>
        <v>97.549499999999995</v>
      </c>
      <c r="W129" s="20"/>
      <c r="X129" s="20"/>
      <c r="Y129" s="20"/>
      <c r="Z129" s="20"/>
    </row>
    <row r="130" spans="2:26" ht="15.75" customHeight="1" x14ac:dyDescent="0.25">
      <c r="B130" s="221"/>
      <c r="C130" s="216"/>
      <c r="D130" s="216"/>
      <c r="E130" s="216"/>
      <c r="F130" s="3" t="s">
        <v>114</v>
      </c>
      <c r="G130" s="137">
        <v>539</v>
      </c>
      <c r="H130" s="136">
        <v>2.3E-2</v>
      </c>
      <c r="I130" s="136">
        <v>3.7999999999999999E-2</v>
      </c>
      <c r="J130" s="136">
        <v>3.7999999999999999E-2</v>
      </c>
      <c r="K130" s="136">
        <v>1.7999999999999999E-2</v>
      </c>
      <c r="L130" s="136">
        <v>0.03</v>
      </c>
      <c r="M130" s="136">
        <v>0.03</v>
      </c>
      <c r="N130" s="137">
        <f t="shared" si="36"/>
        <v>12.397</v>
      </c>
      <c r="O130" s="137">
        <f t="shared" si="37"/>
        <v>20.481999999999999</v>
      </c>
      <c r="P130" s="137">
        <f t="shared" si="38"/>
        <v>20.481999999999999</v>
      </c>
      <c r="Q130" s="208"/>
      <c r="R130" s="208"/>
      <c r="S130" s="208"/>
      <c r="T130" s="213"/>
      <c r="U130" s="213"/>
      <c r="V130" s="213"/>
      <c r="W130" s="20"/>
      <c r="X130" s="20"/>
      <c r="Y130" s="20"/>
      <c r="Z130" s="20"/>
    </row>
    <row r="131" spans="2:26" ht="15.75" customHeight="1" x14ac:dyDescent="0.25">
      <c r="B131" s="222"/>
      <c r="C131" s="218"/>
      <c r="D131" s="218"/>
      <c r="E131" s="218"/>
      <c r="F131" s="61" t="s">
        <v>11</v>
      </c>
      <c r="G131" s="141">
        <v>133</v>
      </c>
      <c r="H131" s="138">
        <v>7.0000000000000001E-3</v>
      </c>
      <c r="I131" s="138">
        <v>0.02</v>
      </c>
      <c r="J131" s="138">
        <v>0.02</v>
      </c>
      <c r="K131" s="138">
        <v>6.0000000000000001E-3</v>
      </c>
      <c r="L131" s="138">
        <v>0.01</v>
      </c>
      <c r="M131" s="138">
        <v>0.01</v>
      </c>
      <c r="N131" s="137">
        <f t="shared" si="36"/>
        <v>0.93100000000000005</v>
      </c>
      <c r="O131" s="137">
        <f t="shared" si="37"/>
        <v>2.66</v>
      </c>
      <c r="P131" s="137">
        <f t="shared" si="38"/>
        <v>2.66</v>
      </c>
      <c r="Q131" s="208"/>
      <c r="R131" s="208"/>
      <c r="S131" s="208"/>
      <c r="T131" s="213"/>
      <c r="U131" s="213"/>
      <c r="V131" s="213"/>
      <c r="W131" s="20"/>
      <c r="X131" s="20"/>
      <c r="Y131" s="20"/>
      <c r="Z131" s="20"/>
    </row>
    <row r="132" spans="2:26" ht="15.75" x14ac:dyDescent="0.25">
      <c r="B132" s="222"/>
      <c r="C132" s="218"/>
      <c r="D132" s="218"/>
      <c r="E132" s="218"/>
      <c r="F132" s="45" t="s">
        <v>10</v>
      </c>
      <c r="G132" s="137">
        <v>76</v>
      </c>
      <c r="H132" s="136">
        <v>1E-3</v>
      </c>
      <c r="I132" s="136">
        <v>1E-3</v>
      </c>
      <c r="J132" s="136">
        <v>1E-3</v>
      </c>
      <c r="K132" s="136">
        <v>1E-3</v>
      </c>
      <c r="L132" s="136">
        <v>1E-3</v>
      </c>
      <c r="M132" s="136">
        <v>1E-3</v>
      </c>
      <c r="N132" s="137">
        <f t="shared" si="36"/>
        <v>7.5999999999999998E-2</v>
      </c>
      <c r="O132" s="137">
        <f t="shared" si="37"/>
        <v>7.5999999999999998E-2</v>
      </c>
      <c r="P132" s="137">
        <f t="shared" si="38"/>
        <v>7.5999999999999998E-2</v>
      </c>
      <c r="Q132" s="205"/>
      <c r="R132" s="205"/>
      <c r="S132" s="205"/>
      <c r="T132" s="213"/>
      <c r="U132" s="213"/>
      <c r="V132" s="213"/>
      <c r="W132" s="20"/>
      <c r="X132" s="20"/>
      <c r="Y132" s="20"/>
      <c r="Z132" s="20"/>
    </row>
    <row r="133" spans="2:26" ht="16.5" thickBot="1" x14ac:dyDescent="0.3">
      <c r="B133" s="242"/>
      <c r="C133" s="219"/>
      <c r="D133" s="219"/>
      <c r="E133" s="219"/>
      <c r="F133" s="49" t="s">
        <v>13</v>
      </c>
      <c r="G133" s="137">
        <v>683</v>
      </c>
      <c r="H133" s="150">
        <v>3.0000000000000001E-3</v>
      </c>
      <c r="I133" s="150">
        <v>4.0000000000000001E-3</v>
      </c>
      <c r="J133" s="150">
        <v>5.0000000000000001E-3</v>
      </c>
      <c r="K133" s="150">
        <v>3.0000000000000001E-3</v>
      </c>
      <c r="L133" s="150">
        <v>4.0000000000000001E-3</v>
      </c>
      <c r="M133" s="150">
        <v>5.0000000000000001E-3</v>
      </c>
      <c r="N133" s="137">
        <f t="shared" si="36"/>
        <v>2.0489999999999999</v>
      </c>
      <c r="O133" s="137">
        <f t="shared" si="37"/>
        <v>2.7320000000000002</v>
      </c>
      <c r="P133" s="137">
        <f t="shared" si="38"/>
        <v>3.415</v>
      </c>
      <c r="Q133" s="206"/>
      <c r="R133" s="206"/>
      <c r="S133" s="206"/>
      <c r="T133" s="213"/>
      <c r="U133" s="213"/>
      <c r="V133" s="213"/>
      <c r="W133" s="20"/>
      <c r="X133" s="20"/>
      <c r="Y133" s="20"/>
      <c r="Z133" s="20"/>
    </row>
    <row r="134" spans="2:26" ht="63" x14ac:dyDescent="0.25">
      <c r="B134" s="215" t="s">
        <v>81</v>
      </c>
      <c r="C134" s="217">
        <v>200</v>
      </c>
      <c r="D134" s="217">
        <v>200</v>
      </c>
      <c r="E134" s="217">
        <v>250</v>
      </c>
      <c r="F134" s="62" t="s">
        <v>153</v>
      </c>
      <c r="G134" s="36">
        <v>2000</v>
      </c>
      <c r="H134" s="7">
        <v>0.16</v>
      </c>
      <c r="I134" s="7">
        <v>0.16</v>
      </c>
      <c r="J134" s="7">
        <v>0.21299999999999999</v>
      </c>
      <c r="K134" s="7">
        <v>0.109</v>
      </c>
      <c r="L134" s="7">
        <v>0.109</v>
      </c>
      <c r="M134" s="7">
        <v>0.14499999999999999</v>
      </c>
      <c r="N134" s="36">
        <f t="shared" si="36"/>
        <v>320</v>
      </c>
      <c r="O134" s="36">
        <f t="shared" si="37"/>
        <v>320</v>
      </c>
      <c r="P134" s="36">
        <f t="shared" si="38"/>
        <v>426</v>
      </c>
      <c r="Q134" s="204">
        <f>SUM(N134:N141)</f>
        <v>357.07780000000002</v>
      </c>
      <c r="R134" s="204">
        <f>SUM(O134:O141)</f>
        <v>357.07780000000002</v>
      </c>
      <c r="S134" s="204">
        <f>SUM(P134:P141)</f>
        <v>470.12570000000005</v>
      </c>
      <c r="T134" s="213">
        <f>Q134+Q134*50%</f>
        <v>535.61670000000004</v>
      </c>
      <c r="U134" s="213">
        <f>R134+R134*50%</f>
        <v>535.61670000000004</v>
      </c>
      <c r="V134" s="213">
        <f>S134+S134*50%</f>
        <v>705.18855000000008</v>
      </c>
      <c r="W134" s="20"/>
      <c r="X134" s="20"/>
      <c r="Y134" s="20"/>
      <c r="Z134" s="20"/>
    </row>
    <row r="135" spans="2:26" ht="15.75" x14ac:dyDescent="0.25">
      <c r="B135" s="215"/>
      <c r="C135" s="206"/>
      <c r="D135" s="206"/>
      <c r="E135" s="206"/>
      <c r="F135" s="3" t="s">
        <v>13</v>
      </c>
      <c r="G135" s="137">
        <v>683</v>
      </c>
      <c r="H135" s="8">
        <v>5.0000000000000001E-3</v>
      </c>
      <c r="I135" s="8">
        <v>5.0000000000000001E-3</v>
      </c>
      <c r="J135" s="8">
        <v>6.0000000000000001E-3</v>
      </c>
      <c r="K135" s="8">
        <v>5.0000000000000001E-3</v>
      </c>
      <c r="L135" s="8">
        <v>5.0000000000000001E-3</v>
      </c>
      <c r="M135" s="8">
        <v>6.0000000000000001E-3</v>
      </c>
      <c r="N135" s="143">
        <f t="shared" si="36"/>
        <v>3.415</v>
      </c>
      <c r="O135" s="143">
        <f t="shared" si="37"/>
        <v>3.415</v>
      </c>
      <c r="P135" s="143">
        <f t="shared" si="38"/>
        <v>4.0979999999999999</v>
      </c>
      <c r="Q135" s="208"/>
      <c r="R135" s="208"/>
      <c r="S135" s="208"/>
      <c r="T135" s="213"/>
      <c r="U135" s="213"/>
      <c r="V135" s="213"/>
      <c r="W135" s="20"/>
      <c r="X135" s="20"/>
      <c r="Y135" s="20"/>
      <c r="Z135" s="20"/>
    </row>
    <row r="136" spans="2:26" ht="15.75" x14ac:dyDescent="0.25">
      <c r="B136" s="215"/>
      <c r="C136" s="216"/>
      <c r="D136" s="216"/>
      <c r="E136" s="216"/>
      <c r="F136" s="3" t="s">
        <v>17</v>
      </c>
      <c r="G136" s="137">
        <v>211</v>
      </c>
      <c r="H136" s="6">
        <v>0.107</v>
      </c>
      <c r="I136" s="6">
        <v>0.107</v>
      </c>
      <c r="J136" s="6">
        <v>0.128</v>
      </c>
      <c r="K136" s="6">
        <v>0.08</v>
      </c>
      <c r="L136" s="6">
        <v>0.08</v>
      </c>
      <c r="M136" s="6">
        <v>9.6000000000000002E-2</v>
      </c>
      <c r="N136" s="137">
        <f t="shared" si="36"/>
        <v>22.576999999999998</v>
      </c>
      <c r="O136" s="137">
        <f t="shared" si="37"/>
        <v>22.576999999999998</v>
      </c>
      <c r="P136" s="137">
        <f t="shared" si="38"/>
        <v>27.007999999999999</v>
      </c>
      <c r="Q136" s="208"/>
      <c r="R136" s="208"/>
      <c r="S136" s="208"/>
      <c r="T136" s="213"/>
      <c r="U136" s="213"/>
      <c r="V136" s="213"/>
      <c r="W136" s="20"/>
      <c r="X136" s="20"/>
      <c r="Y136" s="20"/>
      <c r="Z136" s="20"/>
    </row>
    <row r="137" spans="2:26" ht="15.75" x14ac:dyDescent="0.25">
      <c r="B137" s="215"/>
      <c r="C137" s="216"/>
      <c r="D137" s="216"/>
      <c r="E137" s="216"/>
      <c r="F137" s="3" t="s">
        <v>16</v>
      </c>
      <c r="G137" s="137">
        <v>177</v>
      </c>
      <c r="H137" s="6">
        <v>2.1999999999999999E-2</v>
      </c>
      <c r="I137" s="6">
        <v>2.1999999999999999E-2</v>
      </c>
      <c r="J137" s="6">
        <v>2.5999999999999999E-2</v>
      </c>
      <c r="K137" s="6">
        <v>1.7999999999999999E-2</v>
      </c>
      <c r="L137" s="6">
        <v>1.7999999999999999E-2</v>
      </c>
      <c r="M137" s="6">
        <v>2.1000000000000001E-2</v>
      </c>
      <c r="N137" s="137">
        <f t="shared" si="36"/>
        <v>3.8939999999999997</v>
      </c>
      <c r="O137" s="137">
        <f t="shared" si="37"/>
        <v>3.8939999999999997</v>
      </c>
      <c r="P137" s="137">
        <f t="shared" si="38"/>
        <v>4.6019999999999994</v>
      </c>
      <c r="Q137" s="208"/>
      <c r="R137" s="208"/>
      <c r="S137" s="208"/>
      <c r="T137" s="213"/>
      <c r="U137" s="213"/>
      <c r="V137" s="213"/>
      <c r="W137" s="20"/>
      <c r="X137" s="20"/>
      <c r="Y137" s="20"/>
      <c r="Z137" s="20"/>
    </row>
    <row r="138" spans="2:26" ht="15.75" x14ac:dyDescent="0.25">
      <c r="B138" s="215"/>
      <c r="C138" s="216"/>
      <c r="D138" s="216"/>
      <c r="E138" s="216"/>
      <c r="F138" s="3" t="s">
        <v>11</v>
      </c>
      <c r="G138" s="137">
        <v>133</v>
      </c>
      <c r="H138" s="136">
        <v>1.2E-2</v>
      </c>
      <c r="I138" s="136">
        <v>1.2E-2</v>
      </c>
      <c r="J138" s="6">
        <v>1.4E-2</v>
      </c>
      <c r="K138" s="6">
        <v>0.01</v>
      </c>
      <c r="L138" s="6">
        <v>0.01</v>
      </c>
      <c r="M138" s="6">
        <v>1.2E-2</v>
      </c>
      <c r="N138" s="137">
        <f t="shared" si="36"/>
        <v>1.5960000000000001</v>
      </c>
      <c r="O138" s="137">
        <f t="shared" si="37"/>
        <v>1.5960000000000001</v>
      </c>
      <c r="P138" s="137">
        <f t="shared" si="38"/>
        <v>1.8620000000000001</v>
      </c>
      <c r="Q138" s="208"/>
      <c r="R138" s="208"/>
      <c r="S138" s="208"/>
      <c r="T138" s="213"/>
      <c r="U138" s="213"/>
      <c r="V138" s="213"/>
      <c r="W138" s="20"/>
      <c r="X138" s="20"/>
      <c r="Y138" s="20"/>
      <c r="Z138" s="20"/>
    </row>
    <row r="139" spans="2:26" ht="15.75" x14ac:dyDescent="0.25">
      <c r="B139" s="215"/>
      <c r="C139" s="216"/>
      <c r="D139" s="216"/>
      <c r="E139" s="216"/>
      <c r="F139" s="3" t="s">
        <v>18</v>
      </c>
      <c r="G139" s="137">
        <v>900</v>
      </c>
      <c r="H139" s="136">
        <v>6.0000000000000001E-3</v>
      </c>
      <c r="I139" s="136">
        <v>6.0000000000000001E-3</v>
      </c>
      <c r="J139" s="136">
        <v>7.0000000000000001E-3</v>
      </c>
      <c r="K139" s="136">
        <v>6.0000000000000001E-3</v>
      </c>
      <c r="L139" s="136">
        <v>6.0000000000000001E-3</v>
      </c>
      <c r="M139" s="136">
        <v>7.0000000000000001E-3</v>
      </c>
      <c r="N139" s="137">
        <f t="shared" si="36"/>
        <v>5.4</v>
      </c>
      <c r="O139" s="137">
        <f t="shared" si="37"/>
        <v>5.4</v>
      </c>
      <c r="P139" s="137">
        <f t="shared" si="38"/>
        <v>6.3</v>
      </c>
      <c r="Q139" s="208"/>
      <c r="R139" s="208"/>
      <c r="S139" s="208"/>
      <c r="T139" s="213"/>
      <c r="U139" s="213"/>
      <c r="V139" s="213"/>
      <c r="W139" s="20"/>
      <c r="X139" s="20"/>
      <c r="Y139" s="20"/>
      <c r="Z139" s="20"/>
    </row>
    <row r="140" spans="2:26" ht="15.75" x14ac:dyDescent="0.25">
      <c r="B140" s="215"/>
      <c r="C140" s="216"/>
      <c r="D140" s="216"/>
      <c r="E140" s="216"/>
      <c r="F140" s="45" t="s">
        <v>64</v>
      </c>
      <c r="G140" s="137">
        <v>59.9</v>
      </c>
      <c r="H140" s="136">
        <v>2E-3</v>
      </c>
      <c r="I140" s="136">
        <v>2E-3</v>
      </c>
      <c r="J140" s="136">
        <v>3.0000000000000001E-3</v>
      </c>
      <c r="K140" s="136">
        <v>2E-3</v>
      </c>
      <c r="L140" s="136">
        <v>2E-3</v>
      </c>
      <c r="M140" s="136">
        <v>3.0000000000000001E-3</v>
      </c>
      <c r="N140" s="137">
        <f t="shared" si="36"/>
        <v>0.1198</v>
      </c>
      <c r="O140" s="137">
        <f t="shared" si="37"/>
        <v>0.1198</v>
      </c>
      <c r="P140" s="137">
        <f t="shared" si="38"/>
        <v>0.1797</v>
      </c>
      <c r="Q140" s="208"/>
      <c r="R140" s="208"/>
      <c r="S140" s="208"/>
      <c r="T140" s="213"/>
      <c r="U140" s="213"/>
      <c r="V140" s="213"/>
      <c r="W140" s="20"/>
      <c r="X140" s="20"/>
      <c r="Y140" s="20"/>
      <c r="Z140" s="20"/>
    </row>
    <row r="141" spans="2:26" ht="16.5" thickBot="1" x14ac:dyDescent="0.3">
      <c r="B141" s="215"/>
      <c r="C141" s="219"/>
      <c r="D141" s="219"/>
      <c r="E141" s="219"/>
      <c r="F141" s="37" t="s">
        <v>10</v>
      </c>
      <c r="G141" s="38">
        <v>76</v>
      </c>
      <c r="H141" s="150">
        <v>1E-3</v>
      </c>
      <c r="I141" s="150">
        <v>1E-3</v>
      </c>
      <c r="J141" s="150">
        <v>1E-3</v>
      </c>
      <c r="K141" s="150">
        <v>1E-3</v>
      </c>
      <c r="L141" s="150">
        <v>1E-3</v>
      </c>
      <c r="M141" s="150">
        <v>1E-3</v>
      </c>
      <c r="N141" s="38">
        <f t="shared" si="36"/>
        <v>7.5999999999999998E-2</v>
      </c>
      <c r="O141" s="38">
        <f t="shared" si="37"/>
        <v>7.5999999999999998E-2</v>
      </c>
      <c r="P141" s="38">
        <f t="shared" si="38"/>
        <v>7.5999999999999998E-2</v>
      </c>
      <c r="Q141" s="214"/>
      <c r="R141" s="214"/>
      <c r="S141" s="214"/>
      <c r="T141" s="213"/>
      <c r="U141" s="213"/>
      <c r="V141" s="213"/>
      <c r="W141" s="20"/>
      <c r="X141" s="20"/>
      <c r="Y141" s="20"/>
      <c r="Z141" s="20"/>
    </row>
    <row r="142" spans="2:26" ht="15.75" customHeight="1" x14ac:dyDescent="0.25">
      <c r="B142" s="249" t="s">
        <v>39</v>
      </c>
      <c r="C142" s="218">
        <v>200</v>
      </c>
      <c r="D142" s="218">
        <v>200</v>
      </c>
      <c r="E142" s="218">
        <v>200</v>
      </c>
      <c r="F142" s="3" t="s">
        <v>102</v>
      </c>
      <c r="G142" s="137">
        <v>770</v>
      </c>
      <c r="H142" s="4">
        <v>0.02</v>
      </c>
      <c r="I142" s="4">
        <v>0.02</v>
      </c>
      <c r="J142" s="4">
        <v>0.02</v>
      </c>
      <c r="K142" s="4">
        <v>0.02</v>
      </c>
      <c r="L142" s="4">
        <v>0.02</v>
      </c>
      <c r="M142" s="4">
        <v>0.02</v>
      </c>
      <c r="N142" s="137">
        <f t="shared" si="36"/>
        <v>15.4</v>
      </c>
      <c r="O142" s="137">
        <f t="shared" si="37"/>
        <v>15.4</v>
      </c>
      <c r="P142" s="137">
        <f t="shared" si="38"/>
        <v>15.4</v>
      </c>
      <c r="Q142" s="204">
        <f>SUM(N142:N144)</f>
        <v>26.1</v>
      </c>
      <c r="R142" s="204">
        <f>SUM(O142:O144)</f>
        <v>26.1</v>
      </c>
      <c r="S142" s="204">
        <f>SUM(P142:P144)</f>
        <v>26.1</v>
      </c>
      <c r="T142" s="216">
        <f>Q142+Q142*50%</f>
        <v>39.150000000000006</v>
      </c>
      <c r="U142" s="216">
        <f>R142+R142*50%</f>
        <v>39.150000000000006</v>
      </c>
      <c r="V142" s="216">
        <f>S142+S142*50%</f>
        <v>39.150000000000006</v>
      </c>
      <c r="W142" s="20"/>
      <c r="X142" s="20"/>
      <c r="Y142" s="20"/>
      <c r="Z142" s="20"/>
    </row>
    <row r="143" spans="2:26" ht="15.75" x14ac:dyDescent="0.25">
      <c r="B143" s="250"/>
      <c r="C143" s="205"/>
      <c r="D143" s="205"/>
      <c r="E143" s="205"/>
      <c r="F143" s="14" t="s">
        <v>19</v>
      </c>
      <c r="G143" s="137">
        <v>435</v>
      </c>
      <c r="H143" s="136">
        <v>0.02</v>
      </c>
      <c r="I143" s="6">
        <v>0.02</v>
      </c>
      <c r="J143" s="136">
        <v>0.02</v>
      </c>
      <c r="K143" s="136">
        <v>0.02</v>
      </c>
      <c r="L143" s="6">
        <v>0.02</v>
      </c>
      <c r="M143" s="136">
        <v>0.02</v>
      </c>
      <c r="N143" s="137">
        <f t="shared" si="36"/>
        <v>8.7000000000000011</v>
      </c>
      <c r="O143" s="137">
        <f t="shared" si="37"/>
        <v>8.7000000000000011</v>
      </c>
      <c r="P143" s="137">
        <f t="shared" si="38"/>
        <v>8.7000000000000011</v>
      </c>
      <c r="Q143" s="208"/>
      <c r="R143" s="208"/>
      <c r="S143" s="208"/>
      <c r="T143" s="216"/>
      <c r="U143" s="216"/>
      <c r="V143" s="216"/>
      <c r="W143" s="20"/>
      <c r="X143" s="20"/>
      <c r="Y143" s="20"/>
      <c r="Z143" s="20"/>
    </row>
    <row r="144" spans="2:26" ht="18" customHeight="1" x14ac:dyDescent="0.25">
      <c r="B144" s="224"/>
      <c r="C144" s="206"/>
      <c r="D144" s="206"/>
      <c r="E144" s="206"/>
      <c r="F144" s="65" t="s">
        <v>20</v>
      </c>
      <c r="G144" s="141">
        <v>2000</v>
      </c>
      <c r="H144" s="138">
        <v>1E-3</v>
      </c>
      <c r="I144" s="138">
        <v>1E-3</v>
      </c>
      <c r="J144" s="138">
        <v>1E-3</v>
      </c>
      <c r="K144" s="138">
        <v>1E-3</v>
      </c>
      <c r="L144" s="138">
        <v>1E-3</v>
      </c>
      <c r="M144" s="138">
        <v>1E-3</v>
      </c>
      <c r="N144" s="141">
        <f t="shared" si="36"/>
        <v>2</v>
      </c>
      <c r="O144" s="141">
        <f t="shared" si="37"/>
        <v>2</v>
      </c>
      <c r="P144" s="141">
        <f t="shared" si="38"/>
        <v>2</v>
      </c>
      <c r="Q144" s="214"/>
      <c r="R144" s="214"/>
      <c r="S144" s="214"/>
      <c r="T144" s="216"/>
      <c r="U144" s="216"/>
      <c r="V144" s="216"/>
      <c r="W144" s="20"/>
      <c r="X144" s="20"/>
      <c r="Y144" s="20"/>
      <c r="Z144" s="20"/>
    </row>
    <row r="145" spans="2:26" ht="15.75" x14ac:dyDescent="0.25">
      <c r="B145" s="10" t="s">
        <v>14</v>
      </c>
      <c r="C145" s="136">
        <v>20</v>
      </c>
      <c r="D145" s="136">
        <v>35</v>
      </c>
      <c r="E145" s="136">
        <v>40</v>
      </c>
      <c r="F145" s="29" t="s">
        <v>14</v>
      </c>
      <c r="G145" s="137">
        <v>594</v>
      </c>
      <c r="H145" s="6">
        <v>0.02</v>
      </c>
      <c r="I145" s="136">
        <v>3.5000000000000003E-2</v>
      </c>
      <c r="J145" s="6">
        <v>0.04</v>
      </c>
      <c r="K145" s="6">
        <v>0.02</v>
      </c>
      <c r="L145" s="136">
        <v>3.5000000000000003E-2</v>
      </c>
      <c r="M145" s="6">
        <v>0.04</v>
      </c>
      <c r="N145" s="137">
        <f t="shared" si="36"/>
        <v>11.88</v>
      </c>
      <c r="O145" s="137">
        <f t="shared" si="37"/>
        <v>20.790000000000003</v>
      </c>
      <c r="P145" s="137">
        <f t="shared" si="38"/>
        <v>23.76</v>
      </c>
      <c r="Q145" s="137">
        <f>SUM(N145)</f>
        <v>11.88</v>
      </c>
      <c r="R145" s="137">
        <f>SUM(O145)</f>
        <v>20.790000000000003</v>
      </c>
      <c r="S145" s="12">
        <f>SUM(P145)</f>
        <v>23.76</v>
      </c>
      <c r="T145" s="136">
        <f>Q145+Q145*50%</f>
        <v>17.82</v>
      </c>
      <c r="U145" s="137">
        <f>R145+R145*50%</f>
        <v>31.185000000000002</v>
      </c>
      <c r="V145" s="137">
        <f>S145+S145*50%</f>
        <v>35.64</v>
      </c>
      <c r="W145" s="20"/>
      <c r="X145" s="20"/>
      <c r="Y145" s="20"/>
      <c r="Z145" s="20"/>
    </row>
    <row r="146" spans="2:26" ht="15.75" x14ac:dyDescent="0.25">
      <c r="B146" s="24"/>
      <c r="C146" s="24"/>
      <c r="D146" s="24"/>
      <c r="E146" s="24"/>
      <c r="F146" s="24"/>
      <c r="G146" s="25"/>
      <c r="H146" s="24"/>
      <c r="I146" s="24"/>
      <c r="J146" s="24"/>
      <c r="K146" s="24"/>
      <c r="L146" s="24"/>
      <c r="M146" s="24"/>
      <c r="N146" s="137"/>
      <c r="O146" s="137"/>
      <c r="P146" s="137"/>
      <c r="Q146" s="23">
        <f t="shared" ref="Q146:V146" si="39">SUM(Q129:Q145)</f>
        <v>433.71080000000006</v>
      </c>
      <c r="R146" s="23">
        <f t="shared" si="39"/>
        <v>468.31780000000009</v>
      </c>
      <c r="S146" s="23">
        <f t="shared" si="39"/>
        <v>585.01870000000008</v>
      </c>
      <c r="T146" s="23">
        <f t="shared" si="39"/>
        <v>650.56620000000009</v>
      </c>
      <c r="U146" s="23">
        <f t="shared" si="39"/>
        <v>702.47669999999994</v>
      </c>
      <c r="V146" s="23">
        <f t="shared" si="39"/>
        <v>877.52805000000001</v>
      </c>
      <c r="W146" s="20"/>
      <c r="X146" s="20"/>
      <c r="Y146" s="20"/>
      <c r="Z146" s="20"/>
    </row>
    <row r="147" spans="2:26" ht="15.75" x14ac:dyDescent="0.25">
      <c r="B147" s="24" t="s">
        <v>24</v>
      </c>
      <c r="C147" s="24"/>
      <c r="D147" s="24"/>
      <c r="E147" s="24"/>
      <c r="F147" s="24"/>
      <c r="G147" s="25"/>
      <c r="H147" s="24"/>
      <c r="I147" s="24"/>
      <c r="J147" s="24"/>
      <c r="K147" s="24"/>
      <c r="L147" s="24"/>
      <c r="M147" s="24"/>
      <c r="N147" s="141"/>
      <c r="O147" s="141"/>
      <c r="P147" s="141"/>
      <c r="Q147" s="26"/>
      <c r="R147" s="26"/>
      <c r="S147" s="26"/>
      <c r="T147" s="24"/>
      <c r="U147" s="67"/>
      <c r="V147" s="67"/>
      <c r="W147" s="20"/>
      <c r="X147" s="20"/>
      <c r="Y147" s="20"/>
      <c r="Z147" s="20"/>
    </row>
    <row r="148" spans="2:26" ht="15.75" customHeight="1" x14ac:dyDescent="0.25">
      <c r="B148" s="249" t="s">
        <v>120</v>
      </c>
      <c r="C148" s="218" t="s">
        <v>73</v>
      </c>
      <c r="D148" s="218" t="s">
        <v>74</v>
      </c>
      <c r="E148" s="218" t="s">
        <v>75</v>
      </c>
      <c r="F148" s="9" t="s">
        <v>72</v>
      </c>
      <c r="G148" s="168">
        <v>2710</v>
      </c>
      <c r="H148" s="172">
        <v>0.05</v>
      </c>
      <c r="I148" s="6">
        <v>7.5999999999999998E-2</v>
      </c>
      <c r="J148" s="6">
        <v>0.10100000000000001</v>
      </c>
      <c r="K148" s="16">
        <v>3.6999999999999998E-2</v>
      </c>
      <c r="L148" s="16">
        <v>5.6000000000000001E-2</v>
      </c>
      <c r="M148" s="16">
        <v>7.3999999999999996E-2</v>
      </c>
      <c r="N148" s="168">
        <f t="shared" ref="N148:N162" si="40">H148*G148</f>
        <v>135.5</v>
      </c>
      <c r="O148" s="168">
        <f t="shared" ref="O148:O162" si="41">I148*G148</f>
        <v>205.96</v>
      </c>
      <c r="P148" s="168">
        <f t="shared" ref="P148:P162" si="42">J148*G148</f>
        <v>273.71000000000004</v>
      </c>
      <c r="Q148" s="204">
        <f>SUM(N148:N154)</f>
        <v>164.8896</v>
      </c>
      <c r="R148" s="204">
        <f>SUM(O148:O154)</f>
        <v>244.4606</v>
      </c>
      <c r="S148" s="204">
        <f>SUM(P148:P154)</f>
        <v>319.68460000000005</v>
      </c>
      <c r="T148" s="218">
        <f>Q148+Q148*50%</f>
        <v>247.33440000000002</v>
      </c>
      <c r="U148" s="218">
        <f>R148+R148*50%</f>
        <v>366.6909</v>
      </c>
      <c r="V148" s="218">
        <f>S148+S148*50%</f>
        <v>479.52690000000007</v>
      </c>
      <c r="W148" s="20"/>
      <c r="X148" s="20"/>
      <c r="Y148" s="20"/>
      <c r="Z148" s="20"/>
    </row>
    <row r="149" spans="2:26" ht="31.5" x14ac:dyDescent="0.25">
      <c r="B149" s="250"/>
      <c r="C149" s="205"/>
      <c r="D149" s="205"/>
      <c r="E149" s="205"/>
      <c r="F149" s="10" t="s">
        <v>47</v>
      </c>
      <c r="G149" s="168">
        <v>214</v>
      </c>
      <c r="H149" s="172">
        <v>8.9999999999999993E-3</v>
      </c>
      <c r="I149" s="172">
        <v>1.4E-2</v>
      </c>
      <c r="J149" s="172">
        <v>1.7999999999999999E-2</v>
      </c>
      <c r="K149" s="172">
        <v>8.9999999999999993E-3</v>
      </c>
      <c r="L149" s="172">
        <v>1.4E-2</v>
      </c>
      <c r="M149" s="172">
        <v>1.7999999999999999E-2</v>
      </c>
      <c r="N149" s="168">
        <f t="shared" si="40"/>
        <v>1.9259999999999999</v>
      </c>
      <c r="O149" s="168">
        <f t="shared" si="41"/>
        <v>2.996</v>
      </c>
      <c r="P149" s="168">
        <f t="shared" si="42"/>
        <v>3.8519999999999999</v>
      </c>
      <c r="Q149" s="208"/>
      <c r="R149" s="208"/>
      <c r="S149" s="208"/>
      <c r="T149" s="205"/>
      <c r="U149" s="205"/>
      <c r="V149" s="205"/>
      <c r="W149" s="20"/>
      <c r="X149" s="20"/>
      <c r="Y149" s="20"/>
      <c r="Z149" s="20"/>
    </row>
    <row r="150" spans="2:26" ht="15.75" x14ac:dyDescent="0.25">
      <c r="B150" s="250"/>
      <c r="C150" s="205"/>
      <c r="D150" s="205"/>
      <c r="E150" s="205"/>
      <c r="F150" s="3" t="s">
        <v>58</v>
      </c>
      <c r="G150" s="168">
        <v>405</v>
      </c>
      <c r="H150" s="6">
        <v>1.2E-2</v>
      </c>
      <c r="I150" s="6">
        <v>1.7000000000000001E-2</v>
      </c>
      <c r="J150" s="6">
        <v>2.4E-2</v>
      </c>
      <c r="K150" s="6">
        <v>1.2E-2</v>
      </c>
      <c r="L150" s="6">
        <v>1.7000000000000001E-2</v>
      </c>
      <c r="M150" s="6">
        <v>2.4E-2</v>
      </c>
      <c r="N150" s="168">
        <f t="shared" si="40"/>
        <v>4.8600000000000003</v>
      </c>
      <c r="O150" s="168">
        <f t="shared" si="41"/>
        <v>6.8850000000000007</v>
      </c>
      <c r="P150" s="168">
        <f t="shared" si="42"/>
        <v>9.7200000000000006</v>
      </c>
      <c r="Q150" s="208"/>
      <c r="R150" s="208"/>
      <c r="S150" s="208"/>
      <c r="T150" s="205"/>
      <c r="U150" s="205"/>
      <c r="V150" s="205"/>
      <c r="W150" s="20"/>
      <c r="X150" s="20"/>
      <c r="Y150" s="20"/>
      <c r="Z150" s="20"/>
    </row>
    <row r="151" spans="2:26" ht="30.75" customHeight="1" x14ac:dyDescent="0.25">
      <c r="B151" s="250"/>
      <c r="C151" s="205"/>
      <c r="D151" s="205"/>
      <c r="E151" s="205"/>
      <c r="F151" s="3" t="s">
        <v>34</v>
      </c>
      <c r="G151" s="168">
        <v>1550</v>
      </c>
      <c r="H151" s="172">
        <v>5.0000000000000001E-3</v>
      </c>
      <c r="I151" s="172">
        <v>8.0000000000000002E-3</v>
      </c>
      <c r="J151" s="6">
        <v>0.01</v>
      </c>
      <c r="K151" s="172">
        <v>5.0000000000000001E-3</v>
      </c>
      <c r="L151" s="172">
        <v>8.0000000000000002E-3</v>
      </c>
      <c r="M151" s="6">
        <v>0.01</v>
      </c>
      <c r="N151" s="168">
        <f t="shared" si="40"/>
        <v>7.75</v>
      </c>
      <c r="O151" s="168">
        <f t="shared" si="41"/>
        <v>12.4</v>
      </c>
      <c r="P151" s="168">
        <f t="shared" si="42"/>
        <v>15.5</v>
      </c>
      <c r="Q151" s="208"/>
      <c r="R151" s="208"/>
      <c r="S151" s="208"/>
      <c r="T151" s="205"/>
      <c r="U151" s="205"/>
      <c r="V151" s="205"/>
      <c r="W151" s="20"/>
      <c r="X151" s="20"/>
      <c r="Y151" s="20"/>
      <c r="Z151" s="20"/>
    </row>
    <row r="152" spans="2:26" ht="15.75" x14ac:dyDescent="0.25">
      <c r="B152" s="250"/>
      <c r="C152" s="205"/>
      <c r="D152" s="205"/>
      <c r="E152" s="205"/>
      <c r="F152" s="3" t="s">
        <v>35</v>
      </c>
      <c r="G152" s="168">
        <v>683</v>
      </c>
      <c r="H152" s="172">
        <v>3.0000000000000001E-3</v>
      </c>
      <c r="I152" s="172">
        <v>5.0000000000000001E-3</v>
      </c>
      <c r="J152" s="172">
        <v>6.0000000000000001E-3</v>
      </c>
      <c r="K152" s="172">
        <v>3.0000000000000001E-3</v>
      </c>
      <c r="L152" s="172">
        <v>5.0000000000000001E-3</v>
      </c>
      <c r="M152" s="172">
        <v>6.0000000000000001E-3</v>
      </c>
      <c r="N152" s="168">
        <f t="shared" si="40"/>
        <v>2.0489999999999999</v>
      </c>
      <c r="O152" s="168">
        <f t="shared" si="41"/>
        <v>3.415</v>
      </c>
      <c r="P152" s="168">
        <f t="shared" si="42"/>
        <v>4.0979999999999999</v>
      </c>
      <c r="Q152" s="208"/>
      <c r="R152" s="208"/>
      <c r="S152" s="208"/>
      <c r="T152" s="205"/>
      <c r="U152" s="205"/>
      <c r="V152" s="205"/>
      <c r="W152" s="20"/>
      <c r="X152" s="20"/>
      <c r="Y152" s="20"/>
      <c r="Z152" s="20"/>
    </row>
    <row r="153" spans="2:26" ht="15.75" x14ac:dyDescent="0.25">
      <c r="B153" s="250"/>
      <c r="C153" s="205"/>
      <c r="D153" s="205"/>
      <c r="E153" s="205"/>
      <c r="F153" s="3" t="s">
        <v>10</v>
      </c>
      <c r="G153" s="168">
        <v>76</v>
      </c>
      <c r="H153" s="172">
        <v>1E-3</v>
      </c>
      <c r="I153" s="172">
        <v>1E-3</v>
      </c>
      <c r="J153" s="172">
        <v>1E-3</v>
      </c>
      <c r="K153" s="172">
        <v>1E-3</v>
      </c>
      <c r="L153" s="172">
        <v>1E-3</v>
      </c>
      <c r="M153" s="172">
        <v>1E-3</v>
      </c>
      <c r="N153" s="168">
        <f t="shared" si="40"/>
        <v>7.5999999999999998E-2</v>
      </c>
      <c r="O153" s="168">
        <f t="shared" si="41"/>
        <v>7.5999999999999998E-2</v>
      </c>
      <c r="P153" s="168">
        <f t="shared" si="42"/>
        <v>7.5999999999999998E-2</v>
      </c>
      <c r="Q153" s="208"/>
      <c r="R153" s="208"/>
      <c r="S153" s="208"/>
      <c r="T153" s="205"/>
      <c r="U153" s="205"/>
      <c r="V153" s="205"/>
      <c r="W153" s="20"/>
      <c r="X153" s="20"/>
      <c r="Y153" s="20"/>
      <c r="Z153" s="20"/>
    </row>
    <row r="154" spans="2:26" ht="16.5" thickBot="1" x14ac:dyDescent="0.3">
      <c r="B154" s="224"/>
      <c r="C154" s="206"/>
      <c r="D154" s="206"/>
      <c r="E154" s="206"/>
      <c r="F154" s="37" t="s">
        <v>66</v>
      </c>
      <c r="G154" s="46">
        <v>636.42999999999995</v>
      </c>
      <c r="H154" s="46">
        <v>0.02</v>
      </c>
      <c r="I154" s="46">
        <v>0.02</v>
      </c>
      <c r="J154" s="46">
        <v>0.02</v>
      </c>
      <c r="K154" s="46">
        <v>0.02</v>
      </c>
      <c r="L154" s="46">
        <v>0.02</v>
      </c>
      <c r="M154" s="46">
        <v>0.02</v>
      </c>
      <c r="N154" s="168">
        <f t="shared" si="40"/>
        <v>12.7286</v>
      </c>
      <c r="O154" s="168">
        <f t="shared" si="41"/>
        <v>12.7286</v>
      </c>
      <c r="P154" s="168">
        <f t="shared" si="42"/>
        <v>12.7286</v>
      </c>
      <c r="Q154" s="214"/>
      <c r="R154" s="214"/>
      <c r="S154" s="214"/>
      <c r="T154" s="206"/>
      <c r="U154" s="206"/>
      <c r="V154" s="206"/>
      <c r="W154" s="20"/>
      <c r="X154" s="20"/>
      <c r="Y154" s="20"/>
      <c r="Z154" s="20"/>
    </row>
    <row r="155" spans="2:26" ht="15.75" x14ac:dyDescent="0.25">
      <c r="B155" s="259" t="s">
        <v>86</v>
      </c>
      <c r="C155" s="205">
        <v>100</v>
      </c>
      <c r="D155" s="205">
        <v>130</v>
      </c>
      <c r="E155" s="205">
        <v>150</v>
      </c>
      <c r="F155" s="45" t="s">
        <v>60</v>
      </c>
      <c r="G155" s="168">
        <v>482</v>
      </c>
      <c r="H155" s="175">
        <v>3.5999999999999997E-2</v>
      </c>
      <c r="I155" s="175">
        <v>4.5999999999999999E-2</v>
      </c>
      <c r="J155" s="175">
        <v>5.3999999999999999E-2</v>
      </c>
      <c r="K155" s="175">
        <v>3.5999999999999997E-2</v>
      </c>
      <c r="L155" s="175">
        <v>4.5999999999999999E-2</v>
      </c>
      <c r="M155" s="175">
        <v>5.3999999999999999E-2</v>
      </c>
      <c r="N155" s="171">
        <f t="shared" si="40"/>
        <v>17.352</v>
      </c>
      <c r="O155" s="171">
        <f t="shared" si="41"/>
        <v>22.172000000000001</v>
      </c>
      <c r="P155" s="171">
        <f t="shared" si="42"/>
        <v>26.027999999999999</v>
      </c>
      <c r="Q155" s="208">
        <f>SUM(N155:N157)</f>
        <v>42.768000000000001</v>
      </c>
      <c r="R155" s="208">
        <f>SUM(O155:O157)</f>
        <v>47.588000000000001</v>
      </c>
      <c r="S155" s="208">
        <f>SUM(P155:P157)</f>
        <v>51.443999999999996</v>
      </c>
      <c r="T155" s="214">
        <f>Q155+Q155*50%</f>
        <v>64.152000000000001</v>
      </c>
      <c r="U155" s="214">
        <f>R155+R155*50%</f>
        <v>71.382000000000005</v>
      </c>
      <c r="V155" s="214">
        <f>S155+S155*50%</f>
        <v>77.165999999999997</v>
      </c>
      <c r="W155" s="20"/>
      <c r="X155" s="20"/>
      <c r="Y155" s="20"/>
      <c r="Z155" s="20"/>
    </row>
    <row r="156" spans="2:26" ht="15.75" x14ac:dyDescent="0.25">
      <c r="B156" s="259"/>
      <c r="C156" s="205"/>
      <c r="D156" s="205"/>
      <c r="E156" s="205"/>
      <c r="F156" s="3" t="s">
        <v>33</v>
      </c>
      <c r="G156" s="168">
        <v>5068</v>
      </c>
      <c r="H156" s="172">
        <v>5.0000000000000001E-3</v>
      </c>
      <c r="I156" s="172">
        <v>5.0000000000000001E-3</v>
      </c>
      <c r="J156" s="172">
        <v>5.0000000000000001E-3</v>
      </c>
      <c r="K156" s="172">
        <v>5.0000000000000001E-3</v>
      </c>
      <c r="L156" s="172">
        <v>5.0000000000000001E-3</v>
      </c>
      <c r="M156" s="172">
        <v>5.0000000000000001E-3</v>
      </c>
      <c r="N156" s="168">
        <f t="shared" si="40"/>
        <v>25.34</v>
      </c>
      <c r="O156" s="168">
        <f t="shared" si="41"/>
        <v>25.34</v>
      </c>
      <c r="P156" s="168">
        <f t="shared" si="42"/>
        <v>25.34</v>
      </c>
      <c r="Q156" s="208"/>
      <c r="R156" s="208"/>
      <c r="S156" s="208"/>
      <c r="T156" s="213"/>
      <c r="U156" s="213"/>
      <c r="V156" s="213"/>
      <c r="W156" s="20"/>
      <c r="X156" s="20"/>
      <c r="Y156" s="20"/>
      <c r="Z156" s="20"/>
    </row>
    <row r="157" spans="2:26" ht="15.75" x14ac:dyDescent="0.25">
      <c r="B157" s="259"/>
      <c r="C157" s="205"/>
      <c r="D157" s="205"/>
      <c r="E157" s="205"/>
      <c r="F157" s="68" t="s">
        <v>10</v>
      </c>
      <c r="G157" s="69">
        <v>76</v>
      </c>
      <c r="H157" s="176">
        <v>1E-3</v>
      </c>
      <c r="I157" s="176">
        <v>1E-3</v>
      </c>
      <c r="J157" s="176">
        <v>1E-3</v>
      </c>
      <c r="K157" s="176">
        <v>1E-3</v>
      </c>
      <c r="L157" s="176">
        <v>1E-3</v>
      </c>
      <c r="M157" s="176">
        <v>1E-3</v>
      </c>
      <c r="N157" s="169">
        <f t="shared" si="40"/>
        <v>7.5999999999999998E-2</v>
      </c>
      <c r="O157" s="169">
        <f t="shared" si="41"/>
        <v>7.5999999999999998E-2</v>
      </c>
      <c r="P157" s="169">
        <f t="shared" si="42"/>
        <v>7.5999999999999998E-2</v>
      </c>
      <c r="Q157" s="205"/>
      <c r="R157" s="205"/>
      <c r="S157" s="206"/>
      <c r="T157" s="213"/>
      <c r="U157" s="213"/>
      <c r="V157" s="213"/>
      <c r="W157" s="20"/>
      <c r="X157" s="20"/>
      <c r="Y157" s="20"/>
      <c r="Z157" s="20"/>
    </row>
    <row r="158" spans="2:26" ht="15.75" customHeight="1" x14ac:dyDescent="0.25">
      <c r="B158" s="3" t="s">
        <v>90</v>
      </c>
      <c r="C158" s="172">
        <v>10</v>
      </c>
      <c r="D158" s="172">
        <v>10</v>
      </c>
      <c r="E158" s="172">
        <v>10</v>
      </c>
      <c r="F158" s="3" t="s">
        <v>90</v>
      </c>
      <c r="G158" s="168">
        <v>2500</v>
      </c>
      <c r="H158" s="6">
        <v>0.01</v>
      </c>
      <c r="I158" s="6">
        <v>0.01</v>
      </c>
      <c r="J158" s="6">
        <v>0.01</v>
      </c>
      <c r="K158" s="6">
        <v>0.01</v>
      </c>
      <c r="L158" s="6">
        <v>0.01</v>
      </c>
      <c r="M158" s="6">
        <v>0.01</v>
      </c>
      <c r="N158" s="168">
        <f t="shared" si="40"/>
        <v>25</v>
      </c>
      <c r="O158" s="168">
        <f t="shared" si="41"/>
        <v>25</v>
      </c>
      <c r="P158" s="168">
        <f t="shared" si="42"/>
        <v>25</v>
      </c>
      <c r="Q158" s="168">
        <f>SUM(N158)</f>
        <v>25</v>
      </c>
      <c r="R158" s="168">
        <f>SUM(O158)</f>
        <v>25</v>
      </c>
      <c r="S158" s="168">
        <f>SUM(P158)</f>
        <v>25</v>
      </c>
      <c r="T158" s="172">
        <f t="shared" ref="T158:V159" si="43">Q158+Q158*50%</f>
        <v>37.5</v>
      </c>
      <c r="U158" s="168">
        <f t="shared" si="43"/>
        <v>37.5</v>
      </c>
      <c r="V158" s="168">
        <f t="shared" si="43"/>
        <v>37.5</v>
      </c>
      <c r="W158" s="20"/>
      <c r="X158" s="20"/>
      <c r="Y158" s="20"/>
      <c r="Z158" s="20"/>
    </row>
    <row r="159" spans="2:26" ht="15.75" x14ac:dyDescent="0.25">
      <c r="B159" s="249" t="s">
        <v>149</v>
      </c>
      <c r="C159" s="218">
        <v>200</v>
      </c>
      <c r="D159" s="218">
        <v>200</v>
      </c>
      <c r="E159" s="218">
        <v>200</v>
      </c>
      <c r="F159" s="135" t="s">
        <v>150</v>
      </c>
      <c r="G159" s="168">
        <v>5366</v>
      </c>
      <c r="H159" s="172">
        <v>1E-3</v>
      </c>
      <c r="I159" s="172">
        <v>1E-3</v>
      </c>
      <c r="J159" s="172">
        <v>1E-3</v>
      </c>
      <c r="K159" s="172">
        <v>1E-3</v>
      </c>
      <c r="L159" s="172">
        <v>1E-3</v>
      </c>
      <c r="M159" s="172">
        <v>1E-3</v>
      </c>
      <c r="N159" s="168">
        <f t="shared" si="40"/>
        <v>5.3660000000000005</v>
      </c>
      <c r="O159" s="168">
        <f t="shared" si="41"/>
        <v>5.3660000000000005</v>
      </c>
      <c r="P159" s="168">
        <f t="shared" si="42"/>
        <v>5.3660000000000005</v>
      </c>
      <c r="Q159" s="204">
        <f>SUM(N159:N161)</f>
        <v>19.890999999999998</v>
      </c>
      <c r="R159" s="204">
        <f>SUM(O159:O161)</f>
        <v>19.890999999999998</v>
      </c>
      <c r="S159" s="204">
        <f>SUM(P159:P161)</f>
        <v>19.890999999999998</v>
      </c>
      <c r="T159" s="228">
        <f t="shared" si="43"/>
        <v>29.836499999999997</v>
      </c>
      <c r="U159" s="228">
        <f t="shared" si="43"/>
        <v>29.836499999999997</v>
      </c>
      <c r="V159" s="213">
        <f t="shared" si="43"/>
        <v>29.836499999999997</v>
      </c>
      <c r="W159" s="20"/>
      <c r="X159" s="20"/>
      <c r="Y159" s="20"/>
      <c r="Z159" s="20"/>
    </row>
    <row r="160" spans="2:26" ht="15.75" x14ac:dyDescent="0.25">
      <c r="B160" s="250"/>
      <c r="C160" s="205"/>
      <c r="D160" s="205"/>
      <c r="E160" s="205"/>
      <c r="F160" s="3" t="s">
        <v>19</v>
      </c>
      <c r="G160" s="168">
        <v>435</v>
      </c>
      <c r="H160" s="6">
        <v>1.4999999999999999E-2</v>
      </c>
      <c r="I160" s="6">
        <v>1.4999999999999999E-2</v>
      </c>
      <c r="J160" s="6">
        <v>1.4999999999999999E-2</v>
      </c>
      <c r="K160" s="6">
        <v>1.4999999999999999E-2</v>
      </c>
      <c r="L160" s="6">
        <v>1.4999999999999999E-2</v>
      </c>
      <c r="M160" s="6">
        <v>1.4999999999999999E-2</v>
      </c>
      <c r="N160" s="168">
        <f t="shared" si="40"/>
        <v>6.5249999999999995</v>
      </c>
      <c r="O160" s="168">
        <f t="shared" si="41"/>
        <v>6.5249999999999995</v>
      </c>
      <c r="P160" s="168">
        <f t="shared" si="42"/>
        <v>6.5249999999999995</v>
      </c>
      <c r="Q160" s="208"/>
      <c r="R160" s="208"/>
      <c r="S160" s="208"/>
      <c r="T160" s="228"/>
      <c r="U160" s="228"/>
      <c r="V160" s="213"/>
      <c r="W160" s="20"/>
      <c r="X160" s="20"/>
      <c r="Y160" s="20"/>
      <c r="Z160" s="20"/>
    </row>
    <row r="161" spans="2:26" ht="15.75" x14ac:dyDescent="0.25">
      <c r="B161" s="224"/>
      <c r="C161" s="206"/>
      <c r="D161" s="206"/>
      <c r="E161" s="206"/>
      <c r="F161" s="3" t="s">
        <v>138</v>
      </c>
      <c r="G161" s="168">
        <v>1000</v>
      </c>
      <c r="H161" s="16">
        <v>8.0000000000000002E-3</v>
      </c>
      <c r="I161" s="16">
        <v>8.0000000000000002E-3</v>
      </c>
      <c r="J161" s="16">
        <v>8.0000000000000002E-3</v>
      </c>
      <c r="K161" s="16">
        <v>7.0000000000000001E-3</v>
      </c>
      <c r="L161" s="16">
        <v>7.0000000000000001E-3</v>
      </c>
      <c r="M161" s="16">
        <v>7.0000000000000001E-3</v>
      </c>
      <c r="N161" s="169">
        <f t="shared" si="40"/>
        <v>8</v>
      </c>
      <c r="O161" s="168">
        <f t="shared" si="41"/>
        <v>8</v>
      </c>
      <c r="P161" s="168">
        <f t="shared" si="42"/>
        <v>8</v>
      </c>
      <c r="Q161" s="214"/>
      <c r="R161" s="214"/>
      <c r="S161" s="214"/>
      <c r="T161" s="228"/>
      <c r="U161" s="228"/>
      <c r="V161" s="213"/>
      <c r="W161" s="20"/>
      <c r="X161" s="20"/>
      <c r="Y161" s="20"/>
      <c r="Z161" s="20"/>
    </row>
    <row r="162" spans="2:26" ht="15.75" x14ac:dyDescent="0.25">
      <c r="B162" s="10" t="s">
        <v>14</v>
      </c>
      <c r="C162" s="172">
        <v>20</v>
      </c>
      <c r="D162" s="172">
        <v>35</v>
      </c>
      <c r="E162" s="172">
        <v>40</v>
      </c>
      <c r="F162" s="17" t="s">
        <v>14</v>
      </c>
      <c r="G162" s="168">
        <v>594</v>
      </c>
      <c r="H162" s="6">
        <v>0.02</v>
      </c>
      <c r="I162" s="172">
        <v>3.5000000000000003E-2</v>
      </c>
      <c r="J162" s="6">
        <v>0.04</v>
      </c>
      <c r="K162" s="6">
        <v>0.02</v>
      </c>
      <c r="L162" s="172">
        <v>3.5000000000000003E-2</v>
      </c>
      <c r="M162" s="6">
        <v>0.04</v>
      </c>
      <c r="N162" s="168">
        <f t="shared" si="40"/>
        <v>11.88</v>
      </c>
      <c r="O162" s="168">
        <f t="shared" si="41"/>
        <v>20.790000000000003</v>
      </c>
      <c r="P162" s="168">
        <f t="shared" si="42"/>
        <v>23.76</v>
      </c>
      <c r="Q162" s="168">
        <f>SUM(N162)</f>
        <v>11.88</v>
      </c>
      <c r="R162" s="168">
        <f>SUM(O162)</f>
        <v>20.790000000000003</v>
      </c>
      <c r="S162" s="168">
        <f>SUM(P162)</f>
        <v>23.76</v>
      </c>
      <c r="T162" s="172">
        <f>Q162+Q162*50%</f>
        <v>17.82</v>
      </c>
      <c r="U162" s="168">
        <f>R162+R162*50%</f>
        <v>31.185000000000002</v>
      </c>
      <c r="V162" s="168">
        <f>S162+S162*50%</f>
        <v>35.64</v>
      </c>
      <c r="W162" s="20"/>
      <c r="X162" s="20"/>
      <c r="Y162" s="20"/>
      <c r="Z162" s="20"/>
    </row>
    <row r="163" spans="2:26" ht="15.75" x14ac:dyDescent="0.25">
      <c r="B163" s="24"/>
      <c r="C163" s="24"/>
      <c r="D163" s="24"/>
      <c r="E163" s="24"/>
      <c r="F163" s="24"/>
      <c r="G163" s="25"/>
      <c r="H163" s="24"/>
      <c r="I163" s="24"/>
      <c r="J163" s="24"/>
      <c r="K163" s="24"/>
      <c r="L163" s="24"/>
      <c r="M163" s="24"/>
      <c r="N163" s="168"/>
      <c r="O163" s="168"/>
      <c r="P163" s="168"/>
      <c r="Q163" s="23">
        <f t="shared" ref="Q163:V163" si="44">SUM(Q148:Q162)</f>
        <v>264.42860000000002</v>
      </c>
      <c r="R163" s="23">
        <f t="shared" si="44"/>
        <v>357.72960000000006</v>
      </c>
      <c r="S163" s="23">
        <f t="shared" si="44"/>
        <v>439.77960000000007</v>
      </c>
      <c r="T163" s="23">
        <f t="shared" si="44"/>
        <v>396.6429</v>
      </c>
      <c r="U163" s="23">
        <f t="shared" si="44"/>
        <v>536.59439999999995</v>
      </c>
      <c r="V163" s="23">
        <f t="shared" si="44"/>
        <v>659.6694</v>
      </c>
      <c r="W163" s="20"/>
      <c r="X163" s="20"/>
      <c r="Y163" s="20"/>
      <c r="Z163" s="20"/>
    </row>
    <row r="164" spans="2:26" ht="15.75" x14ac:dyDescent="0.25">
      <c r="B164" s="24" t="s">
        <v>26</v>
      </c>
      <c r="C164" s="24"/>
      <c r="D164" s="24"/>
      <c r="E164" s="24"/>
      <c r="F164" s="24"/>
      <c r="G164" s="25"/>
      <c r="H164" s="24"/>
      <c r="I164" s="24"/>
      <c r="J164" s="24"/>
      <c r="K164" s="24"/>
      <c r="L164" s="24"/>
      <c r="M164" s="24"/>
      <c r="N164" s="170"/>
      <c r="O164" s="170"/>
      <c r="P164" s="170"/>
      <c r="Q164" s="23"/>
      <c r="R164" s="23"/>
      <c r="S164" s="23"/>
      <c r="T164" s="23"/>
      <c r="U164" s="23"/>
      <c r="V164" s="23"/>
      <c r="W164" s="20"/>
      <c r="X164" s="20"/>
      <c r="Y164" s="20"/>
      <c r="Z164" s="20"/>
    </row>
    <row r="165" spans="2:26" ht="3.75" customHeight="1" thickBot="1" x14ac:dyDescent="0.3">
      <c r="B165" s="24"/>
      <c r="C165" s="24"/>
      <c r="D165" s="24"/>
      <c r="E165" s="24"/>
      <c r="F165" s="24"/>
      <c r="G165" s="25"/>
      <c r="H165" s="24"/>
      <c r="I165" s="24"/>
      <c r="J165" s="24"/>
      <c r="K165" s="24"/>
      <c r="L165" s="24"/>
      <c r="M165" s="24"/>
      <c r="N165" s="170"/>
      <c r="O165" s="170"/>
      <c r="P165" s="170"/>
      <c r="Q165" s="23"/>
      <c r="R165" s="23"/>
      <c r="S165" s="23"/>
      <c r="T165" s="23"/>
      <c r="U165" s="23"/>
      <c r="V165" s="23"/>
      <c r="W165" s="20"/>
      <c r="X165" s="20"/>
      <c r="Y165" s="20"/>
      <c r="Z165" s="20"/>
    </row>
    <row r="166" spans="2:26" ht="16.5" hidden="1" thickBot="1" x14ac:dyDescent="0.3">
      <c r="B166" s="24"/>
      <c r="C166" s="24"/>
      <c r="D166" s="24"/>
      <c r="E166" s="24"/>
      <c r="F166" s="24"/>
      <c r="G166" s="25"/>
      <c r="H166" s="24"/>
      <c r="I166" s="24"/>
      <c r="J166" s="24"/>
      <c r="K166" s="24"/>
      <c r="L166" s="24"/>
      <c r="M166" s="24"/>
      <c r="N166" s="170"/>
      <c r="O166" s="170"/>
      <c r="P166" s="170"/>
      <c r="Q166" s="23"/>
      <c r="R166" s="23"/>
      <c r="S166" s="23"/>
      <c r="T166" s="23"/>
      <c r="U166" s="23"/>
      <c r="V166" s="23"/>
      <c r="W166" s="20"/>
      <c r="X166" s="20"/>
      <c r="Y166" s="20"/>
      <c r="Z166" s="20"/>
    </row>
    <row r="167" spans="2:26" ht="16.5" hidden="1" thickBot="1" x14ac:dyDescent="0.3">
      <c r="B167" s="24"/>
      <c r="C167" s="24"/>
      <c r="D167" s="24"/>
      <c r="E167" s="24"/>
      <c r="F167" s="24"/>
      <c r="G167" s="25"/>
      <c r="H167" s="24"/>
      <c r="I167" s="24"/>
      <c r="J167" s="24"/>
      <c r="K167" s="24"/>
      <c r="L167" s="24"/>
      <c r="M167" s="24"/>
      <c r="N167" s="170"/>
      <c r="O167" s="170"/>
      <c r="P167" s="170"/>
      <c r="Q167" s="23"/>
      <c r="R167" s="23"/>
      <c r="S167" s="23"/>
      <c r="T167" s="23"/>
      <c r="U167" s="23"/>
      <c r="V167" s="23"/>
      <c r="W167" s="20"/>
      <c r="X167" s="20"/>
      <c r="Y167" s="20"/>
      <c r="Z167" s="20"/>
    </row>
    <row r="168" spans="2:26" ht="16.5" hidden="1" thickBot="1" x14ac:dyDescent="0.3">
      <c r="B168" s="24"/>
      <c r="C168" s="24"/>
      <c r="D168" s="24"/>
      <c r="E168" s="24"/>
      <c r="F168" s="24"/>
      <c r="G168" s="25"/>
      <c r="H168" s="24"/>
      <c r="I168" s="24"/>
      <c r="J168" s="24"/>
      <c r="K168" s="24"/>
      <c r="L168" s="24"/>
      <c r="M168" s="24"/>
      <c r="N168" s="170"/>
      <c r="O168" s="170"/>
      <c r="P168" s="170"/>
      <c r="Q168" s="23"/>
      <c r="R168" s="23"/>
      <c r="S168" s="23"/>
      <c r="T168" s="23"/>
      <c r="U168" s="23"/>
      <c r="V168" s="23"/>
      <c r="W168" s="20"/>
      <c r="X168" s="20"/>
      <c r="Y168" s="20"/>
      <c r="Z168" s="20"/>
    </row>
    <row r="169" spans="2:26" ht="15.75" customHeight="1" x14ac:dyDescent="0.25">
      <c r="B169" s="220" t="s">
        <v>151</v>
      </c>
      <c r="C169" s="217">
        <v>60</v>
      </c>
      <c r="D169" s="217">
        <v>100</v>
      </c>
      <c r="E169" s="217">
        <v>100</v>
      </c>
      <c r="F169" s="47" t="s">
        <v>152</v>
      </c>
      <c r="G169" s="36">
        <v>132</v>
      </c>
      <c r="H169" s="7">
        <v>5.8999999999999997E-2</v>
      </c>
      <c r="I169" s="36">
        <v>9.9000000000000005E-2</v>
      </c>
      <c r="J169" s="7">
        <v>9.9000000000000005E-2</v>
      </c>
      <c r="K169" s="7">
        <v>4.7E-2</v>
      </c>
      <c r="L169" s="7">
        <v>7.9000000000000001E-2</v>
      </c>
      <c r="M169" s="7">
        <v>7.9000000000000001E-2</v>
      </c>
      <c r="N169" s="144">
        <f t="shared" ref="N169:N182" si="45">H169*G169</f>
        <v>7.7879999999999994</v>
      </c>
      <c r="O169" s="144">
        <f t="shared" ref="O169:O182" si="46">I169*G169</f>
        <v>13.068000000000001</v>
      </c>
      <c r="P169" s="144">
        <f t="shared" ref="P169:P182" si="47">J169*G169</f>
        <v>13.068000000000001</v>
      </c>
      <c r="Q169" s="213">
        <f>SUM(N169:N173)</f>
        <v>12.633999999999999</v>
      </c>
      <c r="R169" s="213">
        <f>SUM(O169:O173)</f>
        <v>20.6</v>
      </c>
      <c r="S169" s="213">
        <f>SUM(P169:P173)</f>
        <v>20.6</v>
      </c>
      <c r="T169" s="213">
        <f>Q169+Q169*50%</f>
        <v>18.950999999999997</v>
      </c>
      <c r="U169" s="213">
        <f>R169+R169*50%</f>
        <v>30.900000000000002</v>
      </c>
      <c r="V169" s="213">
        <f>S169+S169*50%</f>
        <v>30.900000000000002</v>
      </c>
      <c r="W169" s="20"/>
      <c r="X169" s="20"/>
      <c r="Y169" s="20"/>
      <c r="Z169" s="20"/>
    </row>
    <row r="170" spans="2:26" ht="15.75" x14ac:dyDescent="0.25">
      <c r="B170" s="221"/>
      <c r="C170" s="216"/>
      <c r="D170" s="216"/>
      <c r="E170" s="216"/>
      <c r="F170" s="3" t="s">
        <v>16</v>
      </c>
      <c r="G170" s="137">
        <v>177</v>
      </c>
      <c r="H170" s="136">
        <v>8.0000000000000002E-3</v>
      </c>
      <c r="I170" s="136">
        <v>1.2999999999999999E-2</v>
      </c>
      <c r="J170" s="136">
        <v>1.2999999999999999E-2</v>
      </c>
      <c r="K170" s="136">
        <v>0.06</v>
      </c>
      <c r="L170" s="136">
        <v>0.01</v>
      </c>
      <c r="M170" s="136">
        <v>0.01</v>
      </c>
      <c r="N170" s="137">
        <f t="shared" si="45"/>
        <v>1.4159999999999999</v>
      </c>
      <c r="O170" s="137">
        <f t="shared" si="46"/>
        <v>2.3009999999999997</v>
      </c>
      <c r="P170" s="137">
        <f t="shared" si="47"/>
        <v>2.3009999999999997</v>
      </c>
      <c r="Q170" s="216"/>
      <c r="R170" s="216"/>
      <c r="S170" s="216"/>
      <c r="T170" s="213"/>
      <c r="U170" s="213"/>
      <c r="V170" s="213"/>
      <c r="W170" s="20"/>
      <c r="X170" s="20"/>
      <c r="Y170" s="20"/>
      <c r="Z170" s="20"/>
    </row>
    <row r="171" spans="2:26" ht="15.75" x14ac:dyDescent="0.25">
      <c r="B171" s="222"/>
      <c r="C171" s="218"/>
      <c r="D171" s="218"/>
      <c r="E171" s="218"/>
      <c r="F171" s="61" t="s">
        <v>13</v>
      </c>
      <c r="G171" s="141">
        <v>683</v>
      </c>
      <c r="H171" s="138">
        <v>3.0000000000000001E-3</v>
      </c>
      <c r="I171" s="138">
        <v>5.0000000000000001E-3</v>
      </c>
      <c r="J171" s="138">
        <v>5.0000000000000001E-3</v>
      </c>
      <c r="K171" s="138">
        <v>3.0000000000000001E-3</v>
      </c>
      <c r="L171" s="138">
        <v>5.0000000000000001E-3</v>
      </c>
      <c r="M171" s="138">
        <v>5.0000000000000001E-3</v>
      </c>
      <c r="N171" s="137">
        <f t="shared" si="45"/>
        <v>2.0489999999999999</v>
      </c>
      <c r="O171" s="137">
        <f t="shared" si="46"/>
        <v>3.415</v>
      </c>
      <c r="P171" s="137">
        <f t="shared" si="47"/>
        <v>3.415</v>
      </c>
      <c r="Q171" s="216"/>
      <c r="R171" s="216"/>
      <c r="S171" s="216"/>
      <c r="T171" s="213"/>
      <c r="U171" s="213"/>
      <c r="V171" s="213"/>
      <c r="W171" s="20"/>
      <c r="X171" s="20"/>
      <c r="Y171" s="20"/>
      <c r="Z171" s="20"/>
    </row>
    <row r="172" spans="2:26" ht="15.75" x14ac:dyDescent="0.25">
      <c r="B172" s="222"/>
      <c r="C172" s="218"/>
      <c r="D172" s="218"/>
      <c r="E172" s="218"/>
      <c r="F172" s="45" t="s">
        <v>10</v>
      </c>
      <c r="G172" s="137">
        <v>76</v>
      </c>
      <c r="H172" s="136">
        <v>1E-3</v>
      </c>
      <c r="I172" s="136">
        <v>1E-3</v>
      </c>
      <c r="J172" s="136">
        <v>1E-3</v>
      </c>
      <c r="K172" s="136">
        <v>1E-3</v>
      </c>
      <c r="L172" s="136">
        <v>1E-3</v>
      </c>
      <c r="M172" s="136">
        <v>1E-3</v>
      </c>
      <c r="N172" s="137">
        <f t="shared" si="45"/>
        <v>7.5999999999999998E-2</v>
      </c>
      <c r="O172" s="137">
        <f t="shared" si="46"/>
        <v>7.5999999999999998E-2</v>
      </c>
      <c r="P172" s="137">
        <f t="shared" si="47"/>
        <v>7.5999999999999998E-2</v>
      </c>
      <c r="Q172" s="216"/>
      <c r="R172" s="216"/>
      <c r="S172" s="216"/>
      <c r="T172" s="213"/>
      <c r="U172" s="213"/>
      <c r="V172" s="213"/>
      <c r="W172" s="20"/>
      <c r="X172" s="20"/>
      <c r="Y172" s="20"/>
      <c r="Z172" s="20"/>
    </row>
    <row r="173" spans="2:26" ht="16.5" thickBot="1" x14ac:dyDescent="0.3">
      <c r="B173" s="222"/>
      <c r="C173" s="219"/>
      <c r="D173" s="219"/>
      <c r="E173" s="219"/>
      <c r="F173" s="49" t="s">
        <v>19</v>
      </c>
      <c r="G173" s="38">
        <v>435</v>
      </c>
      <c r="H173" s="150">
        <v>3.0000000000000001E-3</v>
      </c>
      <c r="I173" s="150">
        <v>4.0000000000000001E-3</v>
      </c>
      <c r="J173" s="150">
        <v>4.0000000000000001E-3</v>
      </c>
      <c r="K173" s="150">
        <v>3.0000000000000001E-3</v>
      </c>
      <c r="L173" s="150">
        <v>4.0000000000000001E-3</v>
      </c>
      <c r="M173" s="150">
        <v>4.0000000000000001E-3</v>
      </c>
      <c r="N173" s="145">
        <f t="shared" si="45"/>
        <v>1.3049999999999999</v>
      </c>
      <c r="O173" s="145">
        <f t="shared" si="46"/>
        <v>1.74</v>
      </c>
      <c r="P173" s="145">
        <f t="shared" si="47"/>
        <v>1.74</v>
      </c>
      <c r="Q173" s="216"/>
      <c r="R173" s="216"/>
      <c r="S173" s="216"/>
      <c r="T173" s="213"/>
      <c r="U173" s="213"/>
      <c r="V173" s="213"/>
      <c r="W173" s="20"/>
      <c r="X173" s="20"/>
      <c r="Y173" s="20"/>
      <c r="Z173" s="20"/>
    </row>
    <row r="174" spans="2:26" ht="18" customHeight="1" x14ac:dyDescent="0.25">
      <c r="B174" s="249" t="s">
        <v>139</v>
      </c>
      <c r="C174" s="218">
        <v>200</v>
      </c>
      <c r="D174" s="218">
        <v>250</v>
      </c>
      <c r="E174" s="218">
        <v>250</v>
      </c>
      <c r="F174" s="3" t="s">
        <v>140</v>
      </c>
      <c r="G174" s="137">
        <v>4650</v>
      </c>
      <c r="H174" s="6">
        <v>6.5000000000000002E-2</v>
      </c>
      <c r="I174" s="6">
        <v>8.1000000000000003E-2</v>
      </c>
      <c r="J174" s="6">
        <v>8.1000000000000003E-2</v>
      </c>
      <c r="K174" s="6">
        <v>3.7999999999999999E-2</v>
      </c>
      <c r="L174" s="6">
        <v>4.7E-2</v>
      </c>
      <c r="M174" s="6">
        <v>4.7E-2</v>
      </c>
      <c r="N174" s="137">
        <f t="shared" si="45"/>
        <v>302.25</v>
      </c>
      <c r="O174" s="137">
        <f t="shared" si="46"/>
        <v>376.65000000000003</v>
      </c>
      <c r="P174" s="137">
        <f t="shared" si="47"/>
        <v>376.65000000000003</v>
      </c>
      <c r="Q174" s="204">
        <f>SUM(N174:N178)</f>
        <v>315.77600000000007</v>
      </c>
      <c r="R174" s="204">
        <f>SUM(O174:O178)</f>
        <v>393.33200000000005</v>
      </c>
      <c r="S174" s="204">
        <f>SUM(P174:P178)</f>
        <v>393.33200000000005</v>
      </c>
      <c r="T174" s="216">
        <f>Q174+Q174*50%</f>
        <v>473.6640000000001</v>
      </c>
      <c r="U174" s="213">
        <f>R174+R174*50%</f>
        <v>589.99800000000005</v>
      </c>
      <c r="V174" s="213">
        <f>S174+S174*50%</f>
        <v>589.99800000000005</v>
      </c>
      <c r="W174" s="20"/>
      <c r="X174" s="20"/>
      <c r="Y174" s="20"/>
      <c r="Z174" s="20"/>
    </row>
    <row r="175" spans="2:26" ht="15.75" x14ac:dyDescent="0.25">
      <c r="B175" s="250"/>
      <c r="C175" s="205"/>
      <c r="D175" s="205"/>
      <c r="E175" s="205"/>
      <c r="F175" s="3" t="s">
        <v>105</v>
      </c>
      <c r="G175" s="137">
        <v>170</v>
      </c>
      <c r="H175" s="6">
        <v>5.0000000000000001E-3</v>
      </c>
      <c r="I175" s="6">
        <v>6.0000000000000001E-3</v>
      </c>
      <c r="J175" s="6">
        <v>6.0000000000000001E-3</v>
      </c>
      <c r="K175" s="6">
        <v>5.0000000000000001E-3</v>
      </c>
      <c r="L175" s="6">
        <v>6.0000000000000001E-3</v>
      </c>
      <c r="M175" s="6">
        <v>6.0000000000000001E-3</v>
      </c>
      <c r="N175" s="137">
        <f t="shared" si="45"/>
        <v>0.85</v>
      </c>
      <c r="O175" s="137">
        <f t="shared" si="46"/>
        <v>1.02</v>
      </c>
      <c r="P175" s="137">
        <f t="shared" si="47"/>
        <v>1.02</v>
      </c>
      <c r="Q175" s="208"/>
      <c r="R175" s="208"/>
      <c r="S175" s="208"/>
      <c r="T175" s="216"/>
      <c r="U175" s="213"/>
      <c r="V175" s="213"/>
      <c r="W175" s="20"/>
      <c r="X175" s="20"/>
      <c r="Y175" s="20"/>
      <c r="Z175" s="20"/>
    </row>
    <row r="176" spans="2:26" ht="15.75" x14ac:dyDescent="0.25">
      <c r="B176" s="250"/>
      <c r="C176" s="205"/>
      <c r="D176" s="205"/>
      <c r="E176" s="205"/>
      <c r="F176" s="3" t="s">
        <v>11</v>
      </c>
      <c r="G176" s="137">
        <v>133</v>
      </c>
      <c r="H176" s="136">
        <v>1.7000000000000001E-2</v>
      </c>
      <c r="I176" s="136">
        <v>2.1999999999999999E-2</v>
      </c>
      <c r="J176" s="136">
        <v>2.1999999999999999E-2</v>
      </c>
      <c r="K176" s="136">
        <v>1.4999999999999999E-2</v>
      </c>
      <c r="L176" s="136">
        <v>1.7999999999999999E-2</v>
      </c>
      <c r="M176" s="136">
        <v>1.7999999999999999E-2</v>
      </c>
      <c r="N176" s="137">
        <f t="shared" si="45"/>
        <v>2.2610000000000001</v>
      </c>
      <c r="O176" s="137">
        <f t="shared" si="46"/>
        <v>2.9259999999999997</v>
      </c>
      <c r="P176" s="137">
        <f t="shared" si="47"/>
        <v>2.9259999999999997</v>
      </c>
      <c r="Q176" s="205"/>
      <c r="R176" s="205"/>
      <c r="S176" s="205"/>
      <c r="T176" s="216"/>
      <c r="U176" s="213"/>
      <c r="V176" s="213"/>
      <c r="W176" s="20"/>
      <c r="X176" s="20"/>
      <c r="Y176" s="20"/>
      <c r="Z176" s="20"/>
    </row>
    <row r="177" spans="2:26" ht="15.75" x14ac:dyDescent="0.25">
      <c r="B177" s="250"/>
      <c r="C177" s="205"/>
      <c r="D177" s="205"/>
      <c r="E177" s="205"/>
      <c r="F177" s="3" t="s">
        <v>17</v>
      </c>
      <c r="G177" s="137">
        <v>211</v>
      </c>
      <c r="H177" s="136">
        <v>4.9000000000000002E-2</v>
      </c>
      <c r="I177" s="6">
        <v>0.06</v>
      </c>
      <c r="J177" s="6">
        <v>0.06</v>
      </c>
      <c r="K177" s="6">
        <v>3.5999999999999997E-2</v>
      </c>
      <c r="L177" s="6">
        <v>4.4999999999999998E-2</v>
      </c>
      <c r="M177" s="6">
        <v>4.4999999999999998E-2</v>
      </c>
      <c r="N177" s="137">
        <f t="shared" si="45"/>
        <v>10.339</v>
      </c>
      <c r="O177" s="137">
        <f t="shared" si="46"/>
        <v>12.66</v>
      </c>
      <c r="P177" s="137">
        <f t="shared" si="47"/>
        <v>12.66</v>
      </c>
      <c r="Q177" s="205"/>
      <c r="R177" s="205"/>
      <c r="S177" s="205"/>
      <c r="T177" s="216"/>
      <c r="U177" s="213"/>
      <c r="V177" s="213"/>
      <c r="W177" s="20"/>
      <c r="X177" s="20"/>
      <c r="Y177" s="20"/>
      <c r="Z177" s="20"/>
    </row>
    <row r="178" spans="2:26" ht="15.75" x14ac:dyDescent="0.25">
      <c r="B178" s="224"/>
      <c r="C178" s="206"/>
      <c r="D178" s="206"/>
      <c r="E178" s="206"/>
      <c r="F178" s="3" t="s">
        <v>10</v>
      </c>
      <c r="G178" s="137">
        <v>76</v>
      </c>
      <c r="H178" s="136">
        <v>1E-3</v>
      </c>
      <c r="I178" s="136">
        <v>1E-3</v>
      </c>
      <c r="J178" s="136">
        <v>1E-3</v>
      </c>
      <c r="K178" s="136">
        <v>1E-3</v>
      </c>
      <c r="L178" s="136">
        <v>1E-3</v>
      </c>
      <c r="M178" s="136">
        <v>1E-3</v>
      </c>
      <c r="N178" s="137">
        <f t="shared" si="45"/>
        <v>7.5999999999999998E-2</v>
      </c>
      <c r="O178" s="137">
        <f t="shared" si="46"/>
        <v>7.5999999999999998E-2</v>
      </c>
      <c r="P178" s="137">
        <f t="shared" si="47"/>
        <v>7.5999999999999998E-2</v>
      </c>
      <c r="Q178" s="206"/>
      <c r="R178" s="206"/>
      <c r="S178" s="206"/>
      <c r="T178" s="216"/>
      <c r="U178" s="213"/>
      <c r="V178" s="213"/>
      <c r="W178" s="20"/>
      <c r="X178" s="20"/>
      <c r="Y178" s="20"/>
      <c r="Z178" s="20"/>
    </row>
    <row r="179" spans="2:26" ht="15.75" x14ac:dyDescent="0.25">
      <c r="B179" s="178" t="s">
        <v>12</v>
      </c>
      <c r="C179" s="177">
        <v>20</v>
      </c>
      <c r="D179" s="177">
        <v>20</v>
      </c>
      <c r="E179" s="177">
        <v>20</v>
      </c>
      <c r="F179" s="14" t="s">
        <v>12</v>
      </c>
      <c r="G179" s="137">
        <v>5068</v>
      </c>
      <c r="H179" s="6">
        <v>0.02</v>
      </c>
      <c r="I179" s="6">
        <v>0.02</v>
      </c>
      <c r="J179" s="6">
        <v>0.02</v>
      </c>
      <c r="K179" s="6">
        <v>0.02</v>
      </c>
      <c r="L179" s="6">
        <v>0.02</v>
      </c>
      <c r="M179" s="6">
        <v>0.02</v>
      </c>
      <c r="N179" s="137">
        <f t="shared" si="45"/>
        <v>101.36</v>
      </c>
      <c r="O179" s="137">
        <f t="shared" si="46"/>
        <v>101.36</v>
      </c>
      <c r="P179" s="137">
        <f t="shared" si="47"/>
        <v>101.36</v>
      </c>
      <c r="Q179" s="137">
        <f t="shared" ref="Q179:S182" si="48">SUM(N179)</f>
        <v>101.36</v>
      </c>
      <c r="R179" s="137">
        <f t="shared" si="48"/>
        <v>101.36</v>
      </c>
      <c r="S179" s="137">
        <f t="shared" si="48"/>
        <v>101.36</v>
      </c>
      <c r="T179" s="137">
        <f t="shared" ref="T179:V182" si="49">Q179+Q179*50%</f>
        <v>152.04</v>
      </c>
      <c r="U179" s="137">
        <f t="shared" si="49"/>
        <v>152.04</v>
      </c>
      <c r="V179" s="137">
        <f t="shared" si="49"/>
        <v>152.04</v>
      </c>
      <c r="W179" s="20"/>
      <c r="X179" s="20"/>
      <c r="Y179" s="20"/>
      <c r="Z179" s="20"/>
    </row>
    <row r="180" spans="2:26" ht="15.75" x14ac:dyDescent="0.25">
      <c r="B180" s="147" t="s">
        <v>108</v>
      </c>
      <c r="C180" s="136">
        <v>20</v>
      </c>
      <c r="D180" s="136">
        <v>20</v>
      </c>
      <c r="E180" s="136">
        <v>20</v>
      </c>
      <c r="F180" s="3" t="s">
        <v>71</v>
      </c>
      <c r="G180" s="137">
        <v>5603</v>
      </c>
      <c r="H180" s="6">
        <v>0.02</v>
      </c>
      <c r="I180" s="6">
        <v>0.02</v>
      </c>
      <c r="J180" s="6">
        <v>0.02</v>
      </c>
      <c r="K180" s="6">
        <v>0.02</v>
      </c>
      <c r="L180" s="6">
        <v>0.02</v>
      </c>
      <c r="M180" s="6">
        <v>0.02</v>
      </c>
      <c r="N180" s="137">
        <f t="shared" si="45"/>
        <v>112.06</v>
      </c>
      <c r="O180" s="137">
        <f t="shared" si="46"/>
        <v>112.06</v>
      </c>
      <c r="P180" s="137">
        <f t="shared" si="47"/>
        <v>112.06</v>
      </c>
      <c r="Q180" s="137">
        <f t="shared" si="48"/>
        <v>112.06</v>
      </c>
      <c r="R180" s="137">
        <f t="shared" si="48"/>
        <v>112.06</v>
      </c>
      <c r="S180" s="137">
        <f t="shared" si="48"/>
        <v>112.06</v>
      </c>
      <c r="T180" s="137">
        <f t="shared" si="49"/>
        <v>168.09</v>
      </c>
      <c r="U180" s="137">
        <f t="shared" si="49"/>
        <v>168.09</v>
      </c>
      <c r="V180" s="137">
        <f t="shared" si="49"/>
        <v>168.09</v>
      </c>
      <c r="W180" s="20"/>
      <c r="X180" s="20"/>
      <c r="Y180" s="20"/>
      <c r="Z180" s="20"/>
    </row>
    <row r="181" spans="2:26" ht="15.75" x14ac:dyDescent="0.25">
      <c r="B181" s="13" t="s">
        <v>111</v>
      </c>
      <c r="C181" s="136">
        <v>200</v>
      </c>
      <c r="D181" s="136">
        <v>200</v>
      </c>
      <c r="E181" s="136">
        <v>200</v>
      </c>
      <c r="F181" s="9" t="s">
        <v>141</v>
      </c>
      <c r="G181" s="137">
        <v>200</v>
      </c>
      <c r="H181" s="6">
        <v>0.2</v>
      </c>
      <c r="I181" s="6">
        <v>0.2</v>
      </c>
      <c r="J181" s="6">
        <v>0.2</v>
      </c>
      <c r="K181" s="6">
        <v>0.2</v>
      </c>
      <c r="L181" s="6">
        <v>0.2</v>
      </c>
      <c r="M181" s="6">
        <v>0.2</v>
      </c>
      <c r="N181" s="137">
        <f t="shared" si="45"/>
        <v>40</v>
      </c>
      <c r="O181" s="137">
        <f t="shared" si="46"/>
        <v>40</v>
      </c>
      <c r="P181" s="137">
        <f t="shared" si="47"/>
        <v>40</v>
      </c>
      <c r="Q181" s="137">
        <f t="shared" si="48"/>
        <v>40</v>
      </c>
      <c r="R181" s="137">
        <f t="shared" si="48"/>
        <v>40</v>
      </c>
      <c r="S181" s="12">
        <f t="shared" si="48"/>
        <v>40</v>
      </c>
      <c r="T181" s="137">
        <f t="shared" si="49"/>
        <v>60</v>
      </c>
      <c r="U181" s="137">
        <f t="shared" si="49"/>
        <v>60</v>
      </c>
      <c r="V181" s="137">
        <f t="shared" si="49"/>
        <v>60</v>
      </c>
      <c r="W181" s="20"/>
      <c r="X181" s="20"/>
      <c r="Y181" s="20"/>
      <c r="Z181" s="20"/>
    </row>
    <row r="182" spans="2:26" ht="15.75" x14ac:dyDescent="0.25">
      <c r="B182" s="10" t="s">
        <v>14</v>
      </c>
      <c r="C182" s="136">
        <v>20</v>
      </c>
      <c r="D182" s="136">
        <v>35</v>
      </c>
      <c r="E182" s="136">
        <v>40</v>
      </c>
      <c r="F182" s="14" t="s">
        <v>14</v>
      </c>
      <c r="G182" s="137">
        <v>594</v>
      </c>
      <c r="H182" s="6">
        <v>0.02</v>
      </c>
      <c r="I182" s="136">
        <v>3.5000000000000003E-2</v>
      </c>
      <c r="J182" s="6">
        <v>0.04</v>
      </c>
      <c r="K182" s="6">
        <v>0.02</v>
      </c>
      <c r="L182" s="136">
        <v>3.5000000000000003E-2</v>
      </c>
      <c r="M182" s="6">
        <v>0.04</v>
      </c>
      <c r="N182" s="137">
        <f t="shared" si="45"/>
        <v>11.88</v>
      </c>
      <c r="O182" s="137">
        <f t="shared" si="46"/>
        <v>20.790000000000003</v>
      </c>
      <c r="P182" s="137">
        <f t="shared" si="47"/>
        <v>23.76</v>
      </c>
      <c r="Q182" s="137">
        <f t="shared" si="48"/>
        <v>11.88</v>
      </c>
      <c r="R182" s="137">
        <f t="shared" si="48"/>
        <v>20.790000000000003</v>
      </c>
      <c r="S182" s="12">
        <f t="shared" si="48"/>
        <v>23.76</v>
      </c>
      <c r="T182" s="137">
        <f t="shared" si="49"/>
        <v>17.82</v>
      </c>
      <c r="U182" s="137">
        <f t="shared" si="49"/>
        <v>31.185000000000002</v>
      </c>
      <c r="V182" s="137">
        <f t="shared" si="49"/>
        <v>35.64</v>
      </c>
      <c r="W182" s="20"/>
      <c r="X182" s="20"/>
      <c r="Y182" s="20"/>
      <c r="Z182" s="20"/>
    </row>
    <row r="183" spans="2:26" ht="15.75" x14ac:dyDescent="0.25">
      <c r="B183" s="24"/>
      <c r="C183" s="24"/>
      <c r="D183" s="24"/>
      <c r="E183" s="24"/>
      <c r="F183" s="24"/>
      <c r="G183" s="25"/>
      <c r="H183" s="24"/>
      <c r="I183" s="24"/>
      <c r="J183" s="24"/>
      <c r="K183" s="24"/>
      <c r="L183" s="24"/>
      <c r="M183" s="24"/>
      <c r="N183" s="25"/>
      <c r="O183" s="25"/>
      <c r="P183" s="25"/>
      <c r="Q183" s="23">
        <f t="shared" ref="Q183:V183" si="50">SUM(Q169:Q182)</f>
        <v>593.71000000000015</v>
      </c>
      <c r="R183" s="23">
        <f t="shared" si="50"/>
        <v>688.14200000000005</v>
      </c>
      <c r="S183" s="23">
        <f t="shared" si="50"/>
        <v>691.11200000000008</v>
      </c>
      <c r="T183" s="23">
        <f t="shared" si="50"/>
        <v>890.56500000000017</v>
      </c>
      <c r="U183" s="23">
        <f t="shared" si="50"/>
        <v>1032.213</v>
      </c>
      <c r="V183" s="23">
        <f t="shared" si="50"/>
        <v>1036.6680000000001</v>
      </c>
      <c r="W183" s="20"/>
      <c r="X183" s="20"/>
      <c r="Y183" s="20"/>
      <c r="Z183" s="20"/>
    </row>
    <row r="184" spans="2:26" ht="15.75" x14ac:dyDescent="0.25">
      <c r="B184" s="24" t="s">
        <v>42</v>
      </c>
      <c r="C184" s="24"/>
      <c r="D184" s="24"/>
      <c r="E184" s="24"/>
      <c r="F184" s="24"/>
      <c r="G184" s="25"/>
      <c r="H184" s="24"/>
      <c r="I184" s="24"/>
      <c r="J184" s="24"/>
      <c r="K184" s="24"/>
      <c r="L184" s="24"/>
      <c r="M184" s="24"/>
      <c r="N184" s="25"/>
      <c r="O184" s="25"/>
      <c r="P184" s="25"/>
      <c r="Q184" s="26"/>
      <c r="R184" s="26"/>
      <c r="S184" s="26"/>
      <c r="T184" s="25"/>
      <c r="U184" s="25"/>
      <c r="V184" s="25"/>
      <c r="W184" s="20"/>
      <c r="X184" s="20"/>
      <c r="Y184" s="20"/>
      <c r="Z184" s="20"/>
    </row>
    <row r="185" spans="2:26" ht="36.75" customHeight="1" x14ac:dyDescent="0.25">
      <c r="B185" s="215" t="s">
        <v>125</v>
      </c>
      <c r="C185" s="218" t="s">
        <v>73</v>
      </c>
      <c r="D185" s="218" t="s">
        <v>74</v>
      </c>
      <c r="E185" s="225" t="s">
        <v>75</v>
      </c>
      <c r="F185" s="9" t="s">
        <v>72</v>
      </c>
      <c r="G185" s="137">
        <v>2710</v>
      </c>
      <c r="H185" s="136">
        <v>0.05</v>
      </c>
      <c r="I185" s="6">
        <v>7.5999999999999998E-2</v>
      </c>
      <c r="J185" s="6">
        <v>0.10100000000000001</v>
      </c>
      <c r="K185" s="16">
        <v>3.6999999999999998E-2</v>
      </c>
      <c r="L185" s="16">
        <v>5.6000000000000001E-2</v>
      </c>
      <c r="M185" s="16">
        <v>7.3999999999999996E-2</v>
      </c>
      <c r="N185" s="137">
        <f t="shared" ref="N185:N193" si="51">H185*G185</f>
        <v>135.5</v>
      </c>
      <c r="O185" s="137">
        <f t="shared" ref="O185:O193" si="52">I185*G185</f>
        <v>205.96</v>
      </c>
      <c r="P185" s="137">
        <f t="shared" ref="P185:P193" si="53">J185*G185</f>
        <v>273.71000000000004</v>
      </c>
      <c r="Q185" s="204">
        <f>SUM(N185:N191)</f>
        <v>164.8896</v>
      </c>
      <c r="R185" s="204">
        <f>SUM(O185:O191)</f>
        <v>244.4606</v>
      </c>
      <c r="S185" s="204">
        <f>SUM(P185:P191)</f>
        <v>319.68460000000005</v>
      </c>
      <c r="T185" s="213">
        <f>Q185+Q185*50%</f>
        <v>247.33440000000002</v>
      </c>
      <c r="U185" s="213">
        <f>R185+R185*50%</f>
        <v>366.6909</v>
      </c>
      <c r="V185" s="213">
        <f>S185+S185*50%</f>
        <v>479.52690000000007</v>
      </c>
      <c r="W185" s="20"/>
      <c r="X185" s="20"/>
      <c r="Y185" s="20"/>
      <c r="Z185" s="20"/>
    </row>
    <row r="186" spans="2:26" ht="31.5" x14ac:dyDescent="0.25">
      <c r="B186" s="215"/>
      <c r="C186" s="205"/>
      <c r="D186" s="205"/>
      <c r="E186" s="226"/>
      <c r="F186" s="10" t="s">
        <v>47</v>
      </c>
      <c r="G186" s="137">
        <v>214</v>
      </c>
      <c r="H186" s="136">
        <v>8.9999999999999993E-3</v>
      </c>
      <c r="I186" s="136">
        <v>1.4E-2</v>
      </c>
      <c r="J186" s="136">
        <v>1.7999999999999999E-2</v>
      </c>
      <c r="K186" s="136">
        <v>8.9999999999999993E-3</v>
      </c>
      <c r="L186" s="136">
        <v>1.4E-2</v>
      </c>
      <c r="M186" s="136">
        <v>1.7999999999999999E-2</v>
      </c>
      <c r="N186" s="137">
        <f t="shared" si="51"/>
        <v>1.9259999999999999</v>
      </c>
      <c r="O186" s="137">
        <f t="shared" si="52"/>
        <v>2.996</v>
      </c>
      <c r="P186" s="137">
        <f t="shared" si="53"/>
        <v>3.8519999999999999</v>
      </c>
      <c r="Q186" s="205"/>
      <c r="R186" s="205"/>
      <c r="S186" s="205"/>
      <c r="T186" s="213"/>
      <c r="U186" s="213"/>
      <c r="V186" s="213"/>
      <c r="W186" s="20"/>
      <c r="X186" s="20"/>
      <c r="Y186" s="20"/>
      <c r="Z186" s="20"/>
    </row>
    <row r="187" spans="2:26" ht="15.75" x14ac:dyDescent="0.25">
      <c r="B187" s="215"/>
      <c r="C187" s="205"/>
      <c r="D187" s="205"/>
      <c r="E187" s="226"/>
      <c r="F187" s="3" t="s">
        <v>58</v>
      </c>
      <c r="G187" s="137">
        <v>405</v>
      </c>
      <c r="H187" s="6">
        <v>1.2E-2</v>
      </c>
      <c r="I187" s="6">
        <v>1.7000000000000001E-2</v>
      </c>
      <c r="J187" s="6">
        <v>2.4E-2</v>
      </c>
      <c r="K187" s="6">
        <v>1.2E-2</v>
      </c>
      <c r="L187" s="6">
        <v>1.7000000000000001E-2</v>
      </c>
      <c r="M187" s="6">
        <v>2.4E-2</v>
      </c>
      <c r="N187" s="137">
        <f t="shared" si="51"/>
        <v>4.8600000000000003</v>
      </c>
      <c r="O187" s="137">
        <f t="shared" si="52"/>
        <v>6.8850000000000007</v>
      </c>
      <c r="P187" s="137">
        <f t="shared" si="53"/>
        <v>9.7200000000000006</v>
      </c>
      <c r="Q187" s="205"/>
      <c r="R187" s="205"/>
      <c r="S187" s="205"/>
      <c r="T187" s="213"/>
      <c r="U187" s="213"/>
      <c r="V187" s="213"/>
      <c r="W187" s="20"/>
      <c r="X187" s="20"/>
      <c r="Y187" s="20"/>
      <c r="Z187" s="20"/>
    </row>
    <row r="188" spans="2:26" ht="15.75" x14ac:dyDescent="0.25">
      <c r="B188" s="215"/>
      <c r="C188" s="205"/>
      <c r="D188" s="205"/>
      <c r="E188" s="226"/>
      <c r="F188" s="3" t="s">
        <v>34</v>
      </c>
      <c r="G188" s="137">
        <v>1550</v>
      </c>
      <c r="H188" s="136">
        <v>5.0000000000000001E-3</v>
      </c>
      <c r="I188" s="136">
        <v>8.0000000000000002E-3</v>
      </c>
      <c r="J188" s="6">
        <v>0.01</v>
      </c>
      <c r="K188" s="136">
        <v>5.0000000000000001E-3</v>
      </c>
      <c r="L188" s="136">
        <v>8.0000000000000002E-3</v>
      </c>
      <c r="M188" s="6">
        <v>0.01</v>
      </c>
      <c r="N188" s="137">
        <f t="shared" si="51"/>
        <v>7.75</v>
      </c>
      <c r="O188" s="137">
        <f t="shared" si="52"/>
        <v>12.4</v>
      </c>
      <c r="P188" s="137">
        <f t="shared" si="53"/>
        <v>15.5</v>
      </c>
      <c r="Q188" s="205"/>
      <c r="R188" s="205"/>
      <c r="S188" s="205"/>
      <c r="T188" s="213"/>
      <c r="U188" s="213"/>
      <c r="V188" s="213"/>
      <c r="W188" s="20"/>
      <c r="X188" s="20"/>
      <c r="Y188" s="20"/>
      <c r="Z188" s="20"/>
    </row>
    <row r="189" spans="2:26" ht="15.75" x14ac:dyDescent="0.25">
      <c r="B189" s="215"/>
      <c r="C189" s="205"/>
      <c r="D189" s="205"/>
      <c r="E189" s="226"/>
      <c r="F189" s="3" t="s">
        <v>35</v>
      </c>
      <c r="G189" s="137">
        <v>683</v>
      </c>
      <c r="H189" s="136">
        <v>3.0000000000000001E-3</v>
      </c>
      <c r="I189" s="136">
        <v>5.0000000000000001E-3</v>
      </c>
      <c r="J189" s="136">
        <v>6.0000000000000001E-3</v>
      </c>
      <c r="K189" s="136">
        <v>3.0000000000000001E-3</v>
      </c>
      <c r="L189" s="136">
        <v>5.0000000000000001E-3</v>
      </c>
      <c r="M189" s="136">
        <v>6.0000000000000001E-3</v>
      </c>
      <c r="N189" s="137">
        <f t="shared" si="51"/>
        <v>2.0489999999999999</v>
      </c>
      <c r="O189" s="137">
        <f t="shared" si="52"/>
        <v>3.415</v>
      </c>
      <c r="P189" s="137">
        <f t="shared" si="53"/>
        <v>4.0979999999999999</v>
      </c>
      <c r="Q189" s="205"/>
      <c r="R189" s="205"/>
      <c r="S189" s="205"/>
      <c r="T189" s="213"/>
      <c r="U189" s="213"/>
      <c r="V189" s="213"/>
      <c r="W189" s="20"/>
      <c r="X189" s="20"/>
      <c r="Y189" s="20"/>
      <c r="Z189" s="20"/>
    </row>
    <row r="190" spans="2:26" ht="15.75" x14ac:dyDescent="0.25">
      <c r="B190" s="215"/>
      <c r="C190" s="205"/>
      <c r="D190" s="205"/>
      <c r="E190" s="226"/>
      <c r="F190" s="3" t="s">
        <v>10</v>
      </c>
      <c r="G190" s="137">
        <v>76</v>
      </c>
      <c r="H190" s="136">
        <v>1E-3</v>
      </c>
      <c r="I190" s="136">
        <v>1E-3</v>
      </c>
      <c r="J190" s="136">
        <v>1E-3</v>
      </c>
      <c r="K190" s="136">
        <v>1E-3</v>
      </c>
      <c r="L190" s="136">
        <v>1E-3</v>
      </c>
      <c r="M190" s="136">
        <v>1E-3</v>
      </c>
      <c r="N190" s="137">
        <f t="shared" si="51"/>
        <v>7.5999999999999998E-2</v>
      </c>
      <c r="O190" s="137">
        <f t="shared" si="52"/>
        <v>7.5999999999999998E-2</v>
      </c>
      <c r="P190" s="137">
        <f t="shared" si="53"/>
        <v>7.5999999999999998E-2</v>
      </c>
      <c r="Q190" s="205"/>
      <c r="R190" s="205"/>
      <c r="S190" s="205"/>
      <c r="T190" s="213"/>
      <c r="U190" s="213"/>
      <c r="V190" s="213"/>
      <c r="W190" s="20"/>
      <c r="X190" s="20"/>
      <c r="Y190" s="20"/>
      <c r="Z190" s="20"/>
    </row>
    <row r="191" spans="2:26" ht="16.5" thickBot="1" x14ac:dyDescent="0.3">
      <c r="B191" s="215"/>
      <c r="C191" s="205"/>
      <c r="D191" s="205"/>
      <c r="E191" s="226"/>
      <c r="F191" s="37" t="s">
        <v>66</v>
      </c>
      <c r="G191" s="46">
        <v>636.42999999999995</v>
      </c>
      <c r="H191" s="46">
        <v>0.02</v>
      </c>
      <c r="I191" s="46">
        <v>0.02</v>
      </c>
      <c r="J191" s="46">
        <v>0.02</v>
      </c>
      <c r="K191" s="46">
        <v>0.02</v>
      </c>
      <c r="L191" s="46">
        <v>0.02</v>
      </c>
      <c r="M191" s="46">
        <v>0.02</v>
      </c>
      <c r="N191" s="137">
        <f t="shared" si="51"/>
        <v>12.7286</v>
      </c>
      <c r="O191" s="137">
        <f t="shared" si="52"/>
        <v>12.7286</v>
      </c>
      <c r="P191" s="137">
        <f t="shared" si="53"/>
        <v>12.7286</v>
      </c>
      <c r="Q191" s="205"/>
      <c r="R191" s="205"/>
      <c r="S191" s="205"/>
      <c r="T191" s="213"/>
      <c r="U191" s="213"/>
      <c r="V191" s="213"/>
      <c r="W191" s="20"/>
      <c r="X191" s="20"/>
      <c r="Y191" s="20"/>
      <c r="Z191" s="20"/>
    </row>
    <row r="192" spans="2:26" ht="15.75" customHeight="1" x14ac:dyDescent="0.25">
      <c r="B192" s="215" t="s">
        <v>79</v>
      </c>
      <c r="C192" s="218">
        <v>100</v>
      </c>
      <c r="D192" s="218">
        <v>130</v>
      </c>
      <c r="E192" s="218">
        <v>150</v>
      </c>
      <c r="F192" s="13" t="s">
        <v>44</v>
      </c>
      <c r="G192" s="142">
        <v>396</v>
      </c>
      <c r="H192" s="6">
        <v>3.5000000000000003E-2</v>
      </c>
      <c r="I192" s="6">
        <v>4.5999999999999999E-2</v>
      </c>
      <c r="J192" s="6">
        <v>5.2999999999999999E-2</v>
      </c>
      <c r="K192" s="6">
        <v>3.5000000000000003E-2</v>
      </c>
      <c r="L192" s="6">
        <v>4.5999999999999999E-2</v>
      </c>
      <c r="M192" s="6">
        <v>5.2999999999999999E-2</v>
      </c>
      <c r="N192" s="137">
        <f t="shared" si="51"/>
        <v>13.860000000000001</v>
      </c>
      <c r="O192" s="137">
        <f t="shared" si="52"/>
        <v>18.216000000000001</v>
      </c>
      <c r="P192" s="137">
        <f t="shared" si="53"/>
        <v>20.988</v>
      </c>
      <c r="Q192" s="204">
        <f>SUM(N192:N194)</f>
        <v>44.268000000000001</v>
      </c>
      <c r="R192" s="204">
        <f>SUM(O192:O194)</f>
        <v>48.623999999999995</v>
      </c>
      <c r="S192" s="204">
        <f>SUM(P192:P194)</f>
        <v>51.396000000000001</v>
      </c>
      <c r="T192" s="213">
        <f>Q192+Q192*50%</f>
        <v>66.402000000000001</v>
      </c>
      <c r="U192" s="213">
        <f>R192+R192*50%</f>
        <v>72.935999999999993</v>
      </c>
      <c r="V192" s="213">
        <f>S192+S192*50%</f>
        <v>77.093999999999994</v>
      </c>
      <c r="W192" s="20"/>
      <c r="X192" s="20"/>
      <c r="Y192" s="20"/>
      <c r="Z192" s="20"/>
    </row>
    <row r="193" spans="2:26" ht="16.5" thickBot="1" x14ac:dyDescent="0.3">
      <c r="B193" s="215"/>
      <c r="C193" s="205"/>
      <c r="D193" s="205"/>
      <c r="E193" s="205"/>
      <c r="F193" s="49" t="s">
        <v>12</v>
      </c>
      <c r="G193" s="38">
        <v>5068</v>
      </c>
      <c r="H193" s="150">
        <v>5.0000000000000001E-3</v>
      </c>
      <c r="I193" s="150">
        <v>5.0000000000000001E-3</v>
      </c>
      <c r="J193" s="150">
        <v>5.0000000000000001E-3</v>
      </c>
      <c r="K193" s="150">
        <v>5.0000000000000001E-3</v>
      </c>
      <c r="L193" s="150">
        <v>5.0000000000000001E-3</v>
      </c>
      <c r="M193" s="150">
        <v>5.0000000000000001E-3</v>
      </c>
      <c r="N193" s="137">
        <f t="shared" si="51"/>
        <v>25.34</v>
      </c>
      <c r="O193" s="137">
        <f t="shared" si="52"/>
        <v>25.34</v>
      </c>
      <c r="P193" s="137">
        <f t="shared" si="53"/>
        <v>25.34</v>
      </c>
      <c r="Q193" s="208"/>
      <c r="R193" s="208"/>
      <c r="S193" s="208"/>
      <c r="T193" s="213"/>
      <c r="U193" s="213"/>
      <c r="V193" s="213"/>
      <c r="W193" s="20"/>
      <c r="X193" s="20"/>
      <c r="Y193" s="20"/>
      <c r="Z193" s="20"/>
    </row>
    <row r="194" spans="2:26" ht="16.5" thickBot="1" x14ac:dyDescent="0.3">
      <c r="B194" s="215"/>
      <c r="C194" s="206"/>
      <c r="D194" s="206"/>
      <c r="E194" s="206"/>
      <c r="F194" s="37" t="s">
        <v>10</v>
      </c>
      <c r="G194" s="38">
        <v>76</v>
      </c>
      <c r="H194" s="138">
        <v>1E-3</v>
      </c>
      <c r="I194" s="138">
        <v>1E-3</v>
      </c>
      <c r="J194" s="138">
        <v>1E-3</v>
      </c>
      <c r="K194" s="150">
        <v>1E-3</v>
      </c>
      <c r="L194" s="150">
        <v>1E-3</v>
      </c>
      <c r="M194" s="150">
        <v>1E-3</v>
      </c>
      <c r="N194" s="137">
        <f>H194*G193</f>
        <v>5.0680000000000005</v>
      </c>
      <c r="O194" s="137">
        <f>I194*G193</f>
        <v>5.0680000000000005</v>
      </c>
      <c r="P194" s="137">
        <f>J194*G193</f>
        <v>5.0680000000000005</v>
      </c>
      <c r="Q194" s="206"/>
      <c r="R194" s="206"/>
      <c r="S194" s="206"/>
      <c r="T194" s="213"/>
      <c r="U194" s="213"/>
      <c r="V194" s="213"/>
      <c r="W194" s="20"/>
      <c r="X194" s="20"/>
      <c r="Y194" s="20"/>
      <c r="Z194" s="20"/>
    </row>
    <row r="195" spans="2:26" ht="31.5" customHeight="1" x14ac:dyDescent="0.25">
      <c r="B195" s="224" t="s">
        <v>136</v>
      </c>
      <c r="C195" s="206">
        <v>200</v>
      </c>
      <c r="D195" s="206">
        <v>200</v>
      </c>
      <c r="E195" s="206">
        <v>200</v>
      </c>
      <c r="F195" s="63" t="s">
        <v>137</v>
      </c>
      <c r="G195" s="143">
        <v>1000</v>
      </c>
      <c r="H195" s="140">
        <v>8.0000000000000002E-3</v>
      </c>
      <c r="I195" s="140">
        <v>8.0000000000000002E-3</v>
      </c>
      <c r="J195" s="140">
        <v>8.0000000000000002E-3</v>
      </c>
      <c r="K195" s="140">
        <v>8.0000000000000002E-3</v>
      </c>
      <c r="L195" s="140">
        <v>8.0000000000000002E-3</v>
      </c>
      <c r="M195" s="140">
        <v>8.0000000000000002E-3</v>
      </c>
      <c r="N195" s="137">
        <f>H195*G195</f>
        <v>8</v>
      </c>
      <c r="O195" s="137">
        <f>I195*G195</f>
        <v>8</v>
      </c>
      <c r="P195" s="137">
        <f>J195*G195</f>
        <v>8</v>
      </c>
      <c r="Q195" s="204">
        <f>SUM(N195:N197)</f>
        <v>15.219999999999999</v>
      </c>
      <c r="R195" s="204">
        <f>SUM(O195:O197)</f>
        <v>15.219999999999999</v>
      </c>
      <c r="S195" s="204">
        <f>SUM(P195:P197)</f>
        <v>15.219999999999999</v>
      </c>
      <c r="T195" s="213">
        <f>Q195+Q195*50%</f>
        <v>22.83</v>
      </c>
      <c r="U195" s="213">
        <f>R195+R195*50%</f>
        <v>22.83</v>
      </c>
      <c r="V195" s="213">
        <f>S195+S195*50%</f>
        <v>22.83</v>
      </c>
      <c r="W195" s="20"/>
      <c r="X195" s="20"/>
      <c r="Y195" s="20"/>
      <c r="Z195" s="20"/>
    </row>
    <row r="196" spans="2:26" ht="15.75" x14ac:dyDescent="0.25">
      <c r="B196" s="215"/>
      <c r="C196" s="216"/>
      <c r="D196" s="216"/>
      <c r="E196" s="216"/>
      <c r="F196" s="3" t="s">
        <v>19</v>
      </c>
      <c r="G196" s="137">
        <v>435</v>
      </c>
      <c r="H196" s="6">
        <v>1.2E-2</v>
      </c>
      <c r="I196" s="6">
        <v>1.2E-2</v>
      </c>
      <c r="J196" s="6">
        <v>1.2E-2</v>
      </c>
      <c r="K196" s="6">
        <v>1.2E-2</v>
      </c>
      <c r="L196" s="6">
        <v>1.2E-2</v>
      </c>
      <c r="M196" s="6">
        <v>1.2E-2</v>
      </c>
      <c r="N196" s="137">
        <f>H196*G196</f>
        <v>5.22</v>
      </c>
      <c r="O196" s="137">
        <f>I196*G196</f>
        <v>5.22</v>
      </c>
      <c r="P196" s="137">
        <f>J196*G196</f>
        <v>5.22</v>
      </c>
      <c r="Q196" s="208"/>
      <c r="R196" s="208"/>
      <c r="S196" s="208"/>
      <c r="T196" s="213"/>
      <c r="U196" s="213"/>
      <c r="V196" s="213"/>
      <c r="W196" s="20"/>
      <c r="X196" s="20"/>
      <c r="Y196" s="20"/>
      <c r="Z196" s="20"/>
    </row>
    <row r="197" spans="2:26" ht="15.75" x14ac:dyDescent="0.25">
      <c r="B197" s="215"/>
      <c r="C197" s="216"/>
      <c r="D197" s="216"/>
      <c r="E197" s="216"/>
      <c r="F197" s="3" t="s">
        <v>20</v>
      </c>
      <c r="G197" s="137">
        <v>2000</v>
      </c>
      <c r="H197" s="136">
        <v>1E-3</v>
      </c>
      <c r="I197" s="136">
        <v>1E-3</v>
      </c>
      <c r="J197" s="136">
        <v>1E-3</v>
      </c>
      <c r="K197" s="136">
        <v>1E-3</v>
      </c>
      <c r="L197" s="136">
        <v>1E-3</v>
      </c>
      <c r="M197" s="136">
        <v>1E-3</v>
      </c>
      <c r="N197" s="137">
        <f>H197*G197</f>
        <v>2</v>
      </c>
      <c r="O197" s="137">
        <f>I197*G197</f>
        <v>2</v>
      </c>
      <c r="P197" s="137">
        <f>J197*G197</f>
        <v>2</v>
      </c>
      <c r="Q197" s="214"/>
      <c r="R197" s="214"/>
      <c r="S197" s="214"/>
      <c r="T197" s="213"/>
      <c r="U197" s="213"/>
      <c r="V197" s="213"/>
      <c r="W197" s="20"/>
      <c r="X197" s="20"/>
      <c r="Y197" s="20"/>
      <c r="Z197" s="20"/>
    </row>
    <row r="198" spans="2:26" ht="15.75" x14ac:dyDescent="0.25">
      <c r="B198" s="13" t="s">
        <v>133</v>
      </c>
      <c r="C198" s="136">
        <v>100</v>
      </c>
      <c r="D198" s="136">
        <v>100</v>
      </c>
      <c r="E198" s="136">
        <v>100</v>
      </c>
      <c r="F198" s="3" t="s">
        <v>134</v>
      </c>
      <c r="G198" s="137">
        <v>2000</v>
      </c>
      <c r="H198" s="6">
        <v>0.1</v>
      </c>
      <c r="I198" s="6">
        <v>0.1</v>
      </c>
      <c r="J198" s="6">
        <v>0.1</v>
      </c>
      <c r="K198" s="6">
        <v>0.1</v>
      </c>
      <c r="L198" s="6">
        <v>0.1</v>
      </c>
      <c r="M198" s="6">
        <v>0.1</v>
      </c>
      <c r="N198" s="137">
        <f>H198*G198</f>
        <v>200</v>
      </c>
      <c r="O198" s="137">
        <f>I198*G198</f>
        <v>200</v>
      </c>
      <c r="P198" s="137">
        <f>J198*G198</f>
        <v>200</v>
      </c>
      <c r="Q198" s="137">
        <f t="shared" ref="Q198:S199" si="54">SUM(N198)</f>
        <v>200</v>
      </c>
      <c r="R198" s="137">
        <f t="shared" si="54"/>
        <v>200</v>
      </c>
      <c r="S198" s="12">
        <f t="shared" si="54"/>
        <v>200</v>
      </c>
      <c r="T198" s="137">
        <f t="shared" ref="T198:V199" si="55">Q198+Q198*50%</f>
        <v>300</v>
      </c>
      <c r="U198" s="137">
        <f t="shared" si="55"/>
        <v>300</v>
      </c>
      <c r="V198" s="137">
        <f t="shared" si="55"/>
        <v>300</v>
      </c>
      <c r="W198" s="20"/>
      <c r="X198" s="20"/>
      <c r="Y198" s="20"/>
      <c r="Z198" s="20"/>
    </row>
    <row r="199" spans="2:26" ht="15.75" x14ac:dyDescent="0.25">
      <c r="B199" s="10" t="s">
        <v>14</v>
      </c>
      <c r="C199" s="136">
        <v>20</v>
      </c>
      <c r="D199" s="136">
        <v>35</v>
      </c>
      <c r="E199" s="136">
        <v>40</v>
      </c>
      <c r="F199" s="17" t="s">
        <v>14</v>
      </c>
      <c r="G199" s="137">
        <v>594</v>
      </c>
      <c r="H199" s="6">
        <v>0.02</v>
      </c>
      <c r="I199" s="136">
        <v>3.5000000000000003E-2</v>
      </c>
      <c r="J199" s="6">
        <v>0.04</v>
      </c>
      <c r="K199" s="6">
        <v>0.02</v>
      </c>
      <c r="L199" s="136">
        <v>3.5000000000000003E-2</v>
      </c>
      <c r="M199" s="6">
        <v>0.04</v>
      </c>
      <c r="N199" s="137">
        <f>H199*G199</f>
        <v>11.88</v>
      </c>
      <c r="O199" s="137">
        <f>I199*G199</f>
        <v>20.790000000000003</v>
      </c>
      <c r="P199" s="137">
        <f>J199*G199</f>
        <v>23.76</v>
      </c>
      <c r="Q199" s="137">
        <f t="shared" si="54"/>
        <v>11.88</v>
      </c>
      <c r="R199" s="137">
        <f t="shared" si="54"/>
        <v>20.790000000000003</v>
      </c>
      <c r="S199" s="137">
        <f t="shared" si="54"/>
        <v>23.76</v>
      </c>
      <c r="T199" s="137">
        <f t="shared" si="55"/>
        <v>17.82</v>
      </c>
      <c r="U199" s="137">
        <f t="shared" si="55"/>
        <v>31.185000000000002</v>
      </c>
      <c r="V199" s="137">
        <f t="shared" si="55"/>
        <v>35.64</v>
      </c>
      <c r="W199" s="20"/>
      <c r="X199" s="20"/>
      <c r="Y199" s="20"/>
      <c r="Z199" s="20"/>
    </row>
    <row r="200" spans="2:26" ht="15.75" x14ac:dyDescent="0.25">
      <c r="B200" s="24"/>
      <c r="C200" s="24"/>
      <c r="D200" s="24"/>
      <c r="E200" s="24"/>
      <c r="F200" s="24"/>
      <c r="G200" s="25"/>
      <c r="H200" s="24"/>
      <c r="I200" s="24"/>
      <c r="J200" s="24"/>
      <c r="K200" s="24"/>
      <c r="L200" s="24"/>
      <c r="M200" s="24"/>
      <c r="N200" s="25"/>
      <c r="O200" s="25"/>
      <c r="P200" s="25"/>
      <c r="Q200" s="23">
        <f t="shared" ref="Q200:V200" si="56">SUM(Q185:Q199)</f>
        <v>436.25760000000002</v>
      </c>
      <c r="R200" s="23">
        <f t="shared" si="56"/>
        <v>529.09460000000001</v>
      </c>
      <c r="S200" s="23">
        <f t="shared" si="56"/>
        <v>610.06060000000002</v>
      </c>
      <c r="T200" s="23">
        <f t="shared" si="56"/>
        <v>654.38639999999998</v>
      </c>
      <c r="U200" s="23">
        <f t="shared" si="56"/>
        <v>793.64189999999985</v>
      </c>
      <c r="V200" s="23">
        <f t="shared" si="56"/>
        <v>915.09090000000015</v>
      </c>
      <c r="W200" s="20"/>
      <c r="X200" s="20"/>
      <c r="Y200" s="20"/>
      <c r="Z200" s="20"/>
    </row>
    <row r="201" spans="2:26" ht="15.75" x14ac:dyDescent="0.25">
      <c r="B201" s="223" t="s">
        <v>155</v>
      </c>
      <c r="C201" s="223"/>
      <c r="D201" s="223"/>
      <c r="E201" s="223"/>
      <c r="F201" s="24"/>
      <c r="G201" s="25"/>
      <c r="H201" s="24"/>
      <c r="I201" s="24"/>
      <c r="J201" s="24"/>
      <c r="K201" s="24"/>
      <c r="L201" s="24"/>
      <c r="M201" s="24"/>
      <c r="N201" s="25"/>
      <c r="O201" s="25"/>
      <c r="P201" s="25"/>
      <c r="Q201" s="26"/>
      <c r="R201" s="26"/>
      <c r="S201" s="26"/>
      <c r="T201" s="25"/>
      <c r="U201" s="25"/>
      <c r="V201" s="25"/>
      <c r="W201" s="20"/>
      <c r="X201" s="20"/>
      <c r="Y201" s="20"/>
      <c r="Z201" s="20"/>
    </row>
    <row r="202" spans="2:26" ht="15.75" x14ac:dyDescent="0.25">
      <c r="B202" s="24" t="s">
        <v>29</v>
      </c>
      <c r="C202" s="24"/>
      <c r="D202" s="24"/>
      <c r="E202" s="24"/>
      <c r="F202" s="24"/>
      <c r="G202" s="25"/>
      <c r="H202" s="24"/>
      <c r="I202" s="24"/>
      <c r="J202" s="24"/>
      <c r="K202" s="24"/>
      <c r="L202" s="24"/>
      <c r="M202" s="24"/>
      <c r="N202" s="25"/>
      <c r="O202" s="25"/>
      <c r="P202" s="25"/>
      <c r="Q202" s="26"/>
      <c r="R202" s="26"/>
      <c r="S202" s="26"/>
      <c r="T202" s="25"/>
      <c r="U202" s="25"/>
      <c r="V202" s="25"/>
      <c r="W202" s="20"/>
      <c r="X202" s="20"/>
      <c r="Y202" s="20"/>
      <c r="Z202" s="20"/>
    </row>
    <row r="203" spans="2:26" ht="15.75" customHeight="1" x14ac:dyDescent="0.25">
      <c r="W203" s="20"/>
      <c r="X203" s="20"/>
      <c r="Y203" s="20"/>
      <c r="Z203" s="20"/>
    </row>
    <row r="204" spans="2:26" ht="15.75" customHeight="1" x14ac:dyDescent="0.25">
      <c r="B204" s="249" t="s">
        <v>88</v>
      </c>
      <c r="C204" s="218">
        <v>150</v>
      </c>
      <c r="D204" s="218">
        <v>200</v>
      </c>
      <c r="E204" s="218">
        <v>250</v>
      </c>
      <c r="F204" s="9" t="s">
        <v>154</v>
      </c>
      <c r="G204" s="137">
        <v>2710</v>
      </c>
      <c r="H204" s="136">
        <v>0.107</v>
      </c>
      <c r="I204" s="136">
        <v>0.16200000000000001</v>
      </c>
      <c r="J204" s="136">
        <v>0.216</v>
      </c>
      <c r="K204" s="136">
        <v>7.9000000000000001E-2</v>
      </c>
      <c r="L204" s="136">
        <v>0.11899999999999999</v>
      </c>
      <c r="M204" s="136">
        <v>0.159</v>
      </c>
      <c r="N204" s="137">
        <f t="shared" ref="N204:N222" si="57">H204*G204</f>
        <v>289.96999999999997</v>
      </c>
      <c r="O204" s="137">
        <f t="shared" ref="O204:O222" si="58">I204*G204</f>
        <v>439.02000000000004</v>
      </c>
      <c r="P204" s="137">
        <f t="shared" ref="P204:P222" si="59">J204*G204</f>
        <v>585.36</v>
      </c>
      <c r="Q204" s="213">
        <f>SUM(N204:N209)</f>
        <v>321.05200000000002</v>
      </c>
      <c r="R204" s="213">
        <f>SUM(O204:O209)</f>
        <v>477.51500000000004</v>
      </c>
      <c r="S204" s="213">
        <f>SUM(P204:P209)</f>
        <v>631.0569999999999</v>
      </c>
      <c r="T204" s="213">
        <f>Q204+Q204*50%</f>
        <v>481.57800000000003</v>
      </c>
      <c r="U204" s="213">
        <f>R204+R204*50%</f>
        <v>716.27250000000004</v>
      </c>
      <c r="V204" s="213">
        <f>S204+S204*50%</f>
        <v>946.58549999999991</v>
      </c>
      <c r="W204" s="20"/>
      <c r="X204" s="20"/>
      <c r="Y204" s="20"/>
      <c r="Z204" s="20"/>
    </row>
    <row r="205" spans="2:26" ht="15.75" customHeight="1" x14ac:dyDescent="0.25">
      <c r="B205" s="250"/>
      <c r="C205" s="205"/>
      <c r="D205" s="205"/>
      <c r="E205" s="205"/>
      <c r="F205" s="3" t="s">
        <v>35</v>
      </c>
      <c r="G205" s="137">
        <v>683</v>
      </c>
      <c r="H205" s="4">
        <v>4.0000000000000001E-3</v>
      </c>
      <c r="I205" s="4">
        <v>5.0000000000000001E-3</v>
      </c>
      <c r="J205" s="5">
        <v>6.0000000000000001E-3</v>
      </c>
      <c r="K205" s="5">
        <v>4.0000000000000001E-3</v>
      </c>
      <c r="L205" s="5">
        <v>5.0000000000000001E-3</v>
      </c>
      <c r="M205" s="5">
        <v>6.0000000000000001E-3</v>
      </c>
      <c r="N205" s="137">
        <f t="shared" si="57"/>
        <v>2.7320000000000002</v>
      </c>
      <c r="O205" s="137">
        <f t="shared" si="58"/>
        <v>3.415</v>
      </c>
      <c r="P205" s="137">
        <f t="shared" si="59"/>
        <v>4.0979999999999999</v>
      </c>
      <c r="Q205" s="216"/>
      <c r="R205" s="216"/>
      <c r="S205" s="216"/>
      <c r="T205" s="213"/>
      <c r="U205" s="213"/>
      <c r="V205" s="213"/>
      <c r="W205" s="20"/>
      <c r="X205" s="20"/>
      <c r="Y205" s="20"/>
      <c r="Z205" s="20"/>
    </row>
    <row r="206" spans="2:26" ht="15.75" customHeight="1" x14ac:dyDescent="0.25">
      <c r="B206" s="250"/>
      <c r="C206" s="205"/>
      <c r="D206" s="205"/>
      <c r="E206" s="205"/>
      <c r="F206" s="3" t="s">
        <v>36</v>
      </c>
      <c r="G206" s="137">
        <v>211</v>
      </c>
      <c r="H206" s="6">
        <v>0.107</v>
      </c>
      <c r="I206" s="136">
        <v>0.13400000000000001</v>
      </c>
      <c r="J206" s="5">
        <v>0.16</v>
      </c>
      <c r="K206" s="5">
        <v>0.08</v>
      </c>
      <c r="L206" s="6">
        <v>0.1</v>
      </c>
      <c r="M206" s="6">
        <v>0.12</v>
      </c>
      <c r="N206" s="137">
        <f t="shared" si="57"/>
        <v>22.576999999999998</v>
      </c>
      <c r="O206" s="137">
        <f t="shared" si="58"/>
        <v>28.274000000000001</v>
      </c>
      <c r="P206" s="137">
        <f t="shared" si="59"/>
        <v>33.76</v>
      </c>
      <c r="Q206" s="216"/>
      <c r="R206" s="216"/>
      <c r="S206" s="216"/>
      <c r="T206" s="213"/>
      <c r="U206" s="213"/>
      <c r="V206" s="213"/>
      <c r="W206" s="20"/>
      <c r="X206" s="20"/>
      <c r="Y206" s="20"/>
      <c r="Z206" s="20"/>
    </row>
    <row r="207" spans="2:26" ht="15.75" customHeight="1" x14ac:dyDescent="0.25">
      <c r="B207" s="250"/>
      <c r="C207" s="205"/>
      <c r="D207" s="205"/>
      <c r="E207" s="205"/>
      <c r="F207" s="3" t="s">
        <v>18</v>
      </c>
      <c r="G207" s="137">
        <v>900</v>
      </c>
      <c r="H207" s="4">
        <v>5.0000000000000001E-3</v>
      </c>
      <c r="I207" s="4">
        <v>6.0000000000000001E-3</v>
      </c>
      <c r="J207" s="4">
        <v>7.0000000000000001E-3</v>
      </c>
      <c r="K207" s="4">
        <v>5.0000000000000001E-3</v>
      </c>
      <c r="L207" s="136">
        <v>6.0000000000000001E-3</v>
      </c>
      <c r="M207" s="136">
        <v>7.0000000000000001E-3</v>
      </c>
      <c r="N207" s="137">
        <f t="shared" si="57"/>
        <v>4.5</v>
      </c>
      <c r="O207" s="137">
        <f t="shared" si="58"/>
        <v>5.4</v>
      </c>
      <c r="P207" s="137">
        <f t="shared" si="59"/>
        <v>6.3</v>
      </c>
      <c r="Q207" s="216"/>
      <c r="R207" s="216"/>
      <c r="S207" s="216"/>
      <c r="T207" s="213"/>
      <c r="U207" s="213"/>
      <c r="V207" s="213"/>
      <c r="W207" s="20"/>
      <c r="X207" s="20"/>
      <c r="Y207" s="20"/>
      <c r="Z207" s="20"/>
    </row>
    <row r="208" spans="2:26" ht="15.75" customHeight="1" x14ac:dyDescent="0.25">
      <c r="B208" s="250"/>
      <c r="C208" s="205"/>
      <c r="D208" s="205"/>
      <c r="E208" s="205"/>
      <c r="F208" s="3" t="s">
        <v>11</v>
      </c>
      <c r="G208" s="137">
        <v>133</v>
      </c>
      <c r="H208" s="136">
        <v>8.9999999999999993E-3</v>
      </c>
      <c r="I208" s="136">
        <v>0.01</v>
      </c>
      <c r="J208" s="136">
        <v>1.0999999999999999E-2</v>
      </c>
      <c r="K208" s="6">
        <v>8.0000000000000002E-3</v>
      </c>
      <c r="L208" s="136">
        <v>8.9999999999999993E-3</v>
      </c>
      <c r="M208" s="136">
        <v>0.01</v>
      </c>
      <c r="N208" s="137">
        <f t="shared" si="57"/>
        <v>1.1969999999999998</v>
      </c>
      <c r="O208" s="137">
        <f t="shared" si="58"/>
        <v>1.33</v>
      </c>
      <c r="P208" s="137">
        <f t="shared" si="59"/>
        <v>1.4629999999999999</v>
      </c>
      <c r="Q208" s="216"/>
      <c r="R208" s="216"/>
      <c r="S208" s="216"/>
      <c r="T208" s="213"/>
      <c r="U208" s="213"/>
      <c r="V208" s="213"/>
      <c r="W208" s="20"/>
      <c r="X208" s="20"/>
      <c r="Y208" s="20"/>
      <c r="Z208" s="20"/>
    </row>
    <row r="209" spans="2:26" ht="15.75" customHeight="1" x14ac:dyDescent="0.25">
      <c r="B209" s="224"/>
      <c r="C209" s="206"/>
      <c r="D209" s="206"/>
      <c r="E209" s="206"/>
      <c r="F209" s="3" t="s">
        <v>10</v>
      </c>
      <c r="G209" s="137">
        <v>76</v>
      </c>
      <c r="H209" s="136">
        <v>1E-3</v>
      </c>
      <c r="I209" s="136">
        <v>1E-3</v>
      </c>
      <c r="J209" s="136">
        <v>1E-3</v>
      </c>
      <c r="K209" s="136">
        <v>1E-3</v>
      </c>
      <c r="L209" s="136">
        <v>1E-3</v>
      </c>
      <c r="M209" s="136">
        <v>1E-3</v>
      </c>
      <c r="N209" s="137">
        <f t="shared" si="57"/>
        <v>7.5999999999999998E-2</v>
      </c>
      <c r="O209" s="137">
        <f t="shared" si="58"/>
        <v>7.5999999999999998E-2</v>
      </c>
      <c r="P209" s="137">
        <f t="shared" si="59"/>
        <v>7.5999999999999998E-2</v>
      </c>
      <c r="Q209" s="216"/>
      <c r="R209" s="216"/>
      <c r="S209" s="216"/>
      <c r="T209" s="213"/>
      <c r="U209" s="213"/>
      <c r="V209" s="213"/>
      <c r="W209" s="20"/>
      <c r="X209" s="20"/>
      <c r="Y209" s="20"/>
      <c r="Z209" s="20"/>
    </row>
    <row r="210" spans="2:26" ht="15.75" customHeight="1" x14ac:dyDescent="0.25">
      <c r="B210" s="224" t="s">
        <v>136</v>
      </c>
      <c r="C210" s="206">
        <v>200</v>
      </c>
      <c r="D210" s="206">
        <v>200</v>
      </c>
      <c r="E210" s="206">
        <v>200</v>
      </c>
      <c r="F210" s="63" t="s">
        <v>137</v>
      </c>
      <c r="G210" s="143">
        <v>1000</v>
      </c>
      <c r="H210" s="140">
        <v>8.0000000000000002E-3</v>
      </c>
      <c r="I210" s="140">
        <v>8.0000000000000002E-3</v>
      </c>
      <c r="J210" s="140">
        <v>8.0000000000000002E-3</v>
      </c>
      <c r="K210" s="140">
        <v>8.0000000000000002E-3</v>
      </c>
      <c r="L210" s="140">
        <v>8.0000000000000002E-3</v>
      </c>
      <c r="M210" s="140">
        <v>8.0000000000000002E-3</v>
      </c>
      <c r="N210" s="137">
        <f t="shared" si="57"/>
        <v>8</v>
      </c>
      <c r="O210" s="137">
        <f t="shared" si="58"/>
        <v>8</v>
      </c>
      <c r="P210" s="137">
        <f t="shared" si="59"/>
        <v>8</v>
      </c>
      <c r="Q210" s="213">
        <f>SUM(N210:N212)</f>
        <v>15.219999999999999</v>
      </c>
      <c r="R210" s="213">
        <f>SUM(O210:O212)</f>
        <v>15.219999999999999</v>
      </c>
      <c r="S210" s="213">
        <f>SUM(P210:P212)</f>
        <v>15.219999999999999</v>
      </c>
      <c r="T210" s="213">
        <f>Q210+Q210*50%</f>
        <v>22.83</v>
      </c>
      <c r="U210" s="213">
        <f>R210+R210*50%</f>
        <v>22.83</v>
      </c>
      <c r="V210" s="213">
        <f>S210+S210*50%</f>
        <v>22.83</v>
      </c>
      <c r="W210" s="20"/>
      <c r="X210" s="20"/>
      <c r="Y210" s="20"/>
      <c r="Z210" s="20"/>
    </row>
    <row r="211" spans="2:26" ht="15.75" customHeight="1" x14ac:dyDescent="0.25">
      <c r="B211" s="215"/>
      <c r="C211" s="216"/>
      <c r="D211" s="216"/>
      <c r="E211" s="216"/>
      <c r="F211" s="3" t="s">
        <v>19</v>
      </c>
      <c r="G211" s="137">
        <v>435</v>
      </c>
      <c r="H211" s="6">
        <v>1.2E-2</v>
      </c>
      <c r="I211" s="6">
        <v>1.2E-2</v>
      </c>
      <c r="J211" s="6">
        <v>1.2E-2</v>
      </c>
      <c r="K211" s="6">
        <v>1.2E-2</v>
      </c>
      <c r="L211" s="6">
        <v>1.2E-2</v>
      </c>
      <c r="M211" s="6">
        <v>1.2E-2</v>
      </c>
      <c r="N211" s="137">
        <f t="shared" si="57"/>
        <v>5.22</v>
      </c>
      <c r="O211" s="137">
        <f t="shared" si="58"/>
        <v>5.22</v>
      </c>
      <c r="P211" s="137">
        <f t="shared" si="59"/>
        <v>5.22</v>
      </c>
      <c r="Q211" s="213"/>
      <c r="R211" s="213"/>
      <c r="S211" s="213"/>
      <c r="T211" s="213"/>
      <c r="U211" s="213"/>
      <c r="V211" s="213"/>
      <c r="W211" s="20"/>
      <c r="X211" s="20"/>
      <c r="Y211" s="20"/>
      <c r="Z211" s="20"/>
    </row>
    <row r="212" spans="2:26" ht="15.75" customHeight="1" thickBot="1" x14ac:dyDescent="0.3">
      <c r="B212" s="215"/>
      <c r="C212" s="216"/>
      <c r="D212" s="216"/>
      <c r="E212" s="216"/>
      <c r="F212" s="3" t="s">
        <v>20</v>
      </c>
      <c r="G212" s="137">
        <v>2000</v>
      </c>
      <c r="H212" s="136">
        <v>1E-3</v>
      </c>
      <c r="I212" s="136">
        <v>1E-3</v>
      </c>
      <c r="J212" s="136">
        <v>1E-3</v>
      </c>
      <c r="K212" s="136">
        <v>1E-3</v>
      </c>
      <c r="L212" s="136">
        <v>1E-3</v>
      </c>
      <c r="M212" s="136">
        <v>1E-3</v>
      </c>
      <c r="N212" s="137">
        <f t="shared" si="57"/>
        <v>2</v>
      </c>
      <c r="O212" s="137">
        <f t="shared" si="58"/>
        <v>2</v>
      </c>
      <c r="P212" s="137">
        <f t="shared" si="59"/>
        <v>2</v>
      </c>
      <c r="Q212" s="213"/>
      <c r="R212" s="213"/>
      <c r="S212" s="213"/>
      <c r="T212" s="213"/>
      <c r="U212" s="213"/>
      <c r="V212" s="213"/>
      <c r="W212" s="20"/>
      <c r="X212" s="20"/>
      <c r="Y212" s="20"/>
      <c r="Z212" s="20"/>
    </row>
    <row r="213" spans="2:26" ht="15.75" customHeight="1" thickBot="1" x14ac:dyDescent="0.3">
      <c r="B213" s="249" t="s">
        <v>131</v>
      </c>
      <c r="C213" s="218">
        <v>60</v>
      </c>
      <c r="D213" s="218">
        <v>80</v>
      </c>
      <c r="E213" s="260">
        <v>80</v>
      </c>
      <c r="F213" s="163" t="s">
        <v>128</v>
      </c>
      <c r="G213" s="137">
        <v>495</v>
      </c>
      <c r="H213" s="6">
        <v>3.3000000000000002E-2</v>
      </c>
      <c r="I213" s="6">
        <v>0.04</v>
      </c>
      <c r="J213" s="6">
        <v>0.04</v>
      </c>
      <c r="K213" s="6">
        <v>3.3000000000000002E-2</v>
      </c>
      <c r="L213" s="6">
        <v>0.04</v>
      </c>
      <c r="M213" s="6">
        <v>0.04</v>
      </c>
      <c r="N213" s="137">
        <f t="shared" si="57"/>
        <v>16.335000000000001</v>
      </c>
      <c r="O213" s="137">
        <f t="shared" si="58"/>
        <v>19.8</v>
      </c>
      <c r="P213" s="137">
        <f t="shared" si="59"/>
        <v>19.8</v>
      </c>
      <c r="Q213" s="204">
        <f>SUM(N213:N221)</f>
        <v>87.655000000000001</v>
      </c>
      <c r="R213" s="204">
        <f>SUM(O213:O221)</f>
        <v>114.633</v>
      </c>
      <c r="S213" s="204">
        <f>SUM(P213:P221)</f>
        <v>114.633</v>
      </c>
      <c r="T213" s="204">
        <f>Q213+Q213*50%</f>
        <v>131.48250000000002</v>
      </c>
      <c r="U213" s="204">
        <f>R213+R213*50%</f>
        <v>171.9495</v>
      </c>
      <c r="V213" s="204">
        <f>S213+S213*50%</f>
        <v>171.9495</v>
      </c>
      <c r="W213" s="20"/>
      <c r="X213" s="20"/>
      <c r="Y213" s="20"/>
      <c r="Z213" s="20"/>
    </row>
    <row r="214" spans="2:26" ht="15.75" customHeight="1" thickBot="1" x14ac:dyDescent="0.3">
      <c r="B214" s="250"/>
      <c r="C214" s="205"/>
      <c r="D214" s="205"/>
      <c r="E214" s="261"/>
      <c r="F214" s="163" t="s">
        <v>19</v>
      </c>
      <c r="G214" s="137">
        <v>435</v>
      </c>
      <c r="H214" s="6">
        <v>3.0000000000000001E-3</v>
      </c>
      <c r="I214" s="6">
        <v>4.0000000000000001E-3</v>
      </c>
      <c r="J214" s="6">
        <v>4.0000000000000001E-3</v>
      </c>
      <c r="K214" s="6">
        <v>3.0000000000000001E-3</v>
      </c>
      <c r="L214" s="6">
        <v>4.0000000000000001E-3</v>
      </c>
      <c r="M214" s="6">
        <v>4.0000000000000001E-3</v>
      </c>
      <c r="N214" s="137">
        <f t="shared" si="57"/>
        <v>1.3049999999999999</v>
      </c>
      <c r="O214" s="137">
        <f t="shared" si="58"/>
        <v>1.74</v>
      </c>
      <c r="P214" s="137">
        <f t="shared" si="59"/>
        <v>1.74</v>
      </c>
      <c r="Q214" s="208"/>
      <c r="R214" s="208"/>
      <c r="S214" s="208"/>
      <c r="T214" s="208"/>
      <c r="U214" s="208"/>
      <c r="V214" s="208"/>
      <c r="W214" s="20"/>
      <c r="X214" s="20"/>
      <c r="Y214" s="20"/>
      <c r="Z214" s="20"/>
    </row>
    <row r="215" spans="2:26" ht="16.5" thickBot="1" x14ac:dyDescent="0.3">
      <c r="B215" s="250"/>
      <c r="C215" s="205"/>
      <c r="D215" s="205"/>
      <c r="E215" s="261"/>
      <c r="F215" s="163" t="s">
        <v>132</v>
      </c>
      <c r="G215" s="137">
        <v>5028</v>
      </c>
      <c r="H215" s="6">
        <v>2E-3</v>
      </c>
      <c r="I215" s="6">
        <v>3.0000000000000001E-3</v>
      </c>
      <c r="J215" s="6">
        <v>3.0000000000000001E-3</v>
      </c>
      <c r="K215" s="6">
        <v>2E-3</v>
      </c>
      <c r="L215" s="6">
        <v>3.0000000000000001E-3</v>
      </c>
      <c r="M215" s="6">
        <v>3.0000000000000001E-3</v>
      </c>
      <c r="N215" s="137">
        <f t="shared" si="57"/>
        <v>10.056000000000001</v>
      </c>
      <c r="O215" s="137">
        <f t="shared" si="58"/>
        <v>15.084</v>
      </c>
      <c r="P215" s="137">
        <f t="shared" si="59"/>
        <v>15.084</v>
      </c>
      <c r="Q215" s="208"/>
      <c r="R215" s="208"/>
      <c r="S215" s="208"/>
      <c r="T215" s="208"/>
      <c r="U215" s="208"/>
      <c r="V215" s="208"/>
      <c r="W215" s="20"/>
      <c r="X215" s="20"/>
      <c r="Y215" s="20"/>
      <c r="Z215" s="20"/>
    </row>
    <row r="216" spans="2:26" ht="16.5" thickBot="1" x14ac:dyDescent="0.3">
      <c r="B216" s="250"/>
      <c r="C216" s="205"/>
      <c r="D216" s="205"/>
      <c r="E216" s="261"/>
      <c r="F216" s="163" t="s">
        <v>121</v>
      </c>
      <c r="G216" s="137">
        <v>50</v>
      </c>
      <c r="H216" s="6">
        <v>2E-3</v>
      </c>
      <c r="I216" s="6">
        <v>3.0000000000000001E-3</v>
      </c>
      <c r="J216" s="6">
        <v>3.0000000000000001E-3</v>
      </c>
      <c r="K216" s="6">
        <v>2E-3</v>
      </c>
      <c r="L216" s="6">
        <v>3.0000000000000001E-3</v>
      </c>
      <c r="M216" s="6">
        <v>3.0000000000000001E-3</v>
      </c>
      <c r="N216" s="137">
        <f t="shared" si="57"/>
        <v>0.1</v>
      </c>
      <c r="O216" s="137">
        <f t="shared" si="58"/>
        <v>0.15</v>
      </c>
      <c r="P216" s="137">
        <f t="shared" si="59"/>
        <v>0.15</v>
      </c>
      <c r="Q216" s="208"/>
      <c r="R216" s="208"/>
      <c r="S216" s="208"/>
      <c r="T216" s="208"/>
      <c r="U216" s="208"/>
      <c r="V216" s="208"/>
      <c r="W216" s="20"/>
      <c r="X216" s="20"/>
      <c r="Y216" s="20"/>
      <c r="Z216" s="20"/>
    </row>
    <row r="217" spans="2:26" ht="16.5" thickBot="1" x14ac:dyDescent="0.3">
      <c r="B217" s="250"/>
      <c r="C217" s="205"/>
      <c r="D217" s="205"/>
      <c r="E217" s="261"/>
      <c r="F217" s="163" t="s">
        <v>10</v>
      </c>
      <c r="G217" s="137">
        <v>76</v>
      </c>
      <c r="H217" s="6">
        <v>1E-3</v>
      </c>
      <c r="I217" s="6">
        <v>1E-3</v>
      </c>
      <c r="J217" s="6">
        <v>1E-3</v>
      </c>
      <c r="K217" s="6">
        <v>1E-3</v>
      </c>
      <c r="L217" s="6">
        <v>1E-3</v>
      </c>
      <c r="M217" s="6">
        <v>1E-3</v>
      </c>
      <c r="N217" s="137">
        <f t="shared" si="57"/>
        <v>7.5999999999999998E-2</v>
      </c>
      <c r="O217" s="137">
        <f t="shared" si="58"/>
        <v>7.5999999999999998E-2</v>
      </c>
      <c r="P217" s="137">
        <f t="shared" si="59"/>
        <v>7.5999999999999998E-2</v>
      </c>
      <c r="Q217" s="208"/>
      <c r="R217" s="208"/>
      <c r="S217" s="208"/>
      <c r="T217" s="208"/>
      <c r="U217" s="208"/>
      <c r="V217" s="208"/>
      <c r="W217" s="20"/>
      <c r="X217" s="20"/>
      <c r="Y217" s="20"/>
      <c r="Z217" s="20"/>
    </row>
    <row r="218" spans="2:26" ht="16.5" thickBot="1" x14ac:dyDescent="0.3">
      <c r="B218" s="250"/>
      <c r="C218" s="205"/>
      <c r="D218" s="205"/>
      <c r="E218" s="261"/>
      <c r="F218" s="163" t="s">
        <v>135</v>
      </c>
      <c r="G218" s="137">
        <v>2500</v>
      </c>
      <c r="H218" s="6">
        <v>1E-3</v>
      </c>
      <c r="I218" s="6">
        <v>1E-3</v>
      </c>
      <c r="J218" s="6">
        <v>1E-3</v>
      </c>
      <c r="K218" s="6">
        <v>1E-3</v>
      </c>
      <c r="L218" s="6">
        <v>1E-3</v>
      </c>
      <c r="M218" s="6">
        <v>1E-3</v>
      </c>
      <c r="N218" s="137">
        <f t="shared" si="57"/>
        <v>2.5</v>
      </c>
      <c r="O218" s="137">
        <f t="shared" si="58"/>
        <v>2.5</v>
      </c>
      <c r="P218" s="137">
        <f t="shared" si="59"/>
        <v>2.5</v>
      </c>
      <c r="Q218" s="208"/>
      <c r="R218" s="208"/>
      <c r="S218" s="208"/>
      <c r="T218" s="208"/>
      <c r="U218" s="208"/>
      <c r="V218" s="208"/>
      <c r="W218" s="20"/>
      <c r="X218" s="20"/>
      <c r="Y218" s="20"/>
      <c r="Z218" s="20"/>
    </row>
    <row r="219" spans="2:26" ht="16.5" thickBot="1" x14ac:dyDescent="0.3">
      <c r="B219" s="250"/>
      <c r="C219" s="205"/>
      <c r="D219" s="205"/>
      <c r="E219" s="261"/>
      <c r="F219" s="163" t="s">
        <v>129</v>
      </c>
      <c r="G219" s="137">
        <v>2000</v>
      </c>
      <c r="H219" s="6">
        <v>2.8000000000000001E-2</v>
      </c>
      <c r="I219" s="6">
        <v>3.6999999999999998E-2</v>
      </c>
      <c r="J219" s="6">
        <v>3.6999999999999998E-2</v>
      </c>
      <c r="K219" s="6">
        <v>2.8000000000000001E-2</v>
      </c>
      <c r="L219" s="6">
        <v>3.6999999999999998E-2</v>
      </c>
      <c r="M219" s="6">
        <v>3.6999999999999998E-2</v>
      </c>
      <c r="N219" s="137">
        <f t="shared" si="57"/>
        <v>56</v>
      </c>
      <c r="O219" s="137">
        <f t="shared" si="58"/>
        <v>74</v>
      </c>
      <c r="P219" s="137">
        <f t="shared" si="59"/>
        <v>74</v>
      </c>
      <c r="Q219" s="208"/>
      <c r="R219" s="208"/>
      <c r="S219" s="208"/>
      <c r="T219" s="208"/>
      <c r="U219" s="208"/>
      <c r="V219" s="208"/>
      <c r="W219" s="20"/>
      <c r="X219" s="20"/>
      <c r="Y219" s="20"/>
      <c r="Z219" s="20"/>
    </row>
    <row r="220" spans="2:26" ht="16.5" thickBot="1" x14ac:dyDescent="0.3">
      <c r="B220" s="250"/>
      <c r="C220" s="205"/>
      <c r="D220" s="205"/>
      <c r="E220" s="261"/>
      <c r="F220" s="163" t="s">
        <v>130</v>
      </c>
      <c r="G220" s="137">
        <v>2000</v>
      </c>
      <c r="H220" s="164">
        <v>2.9999999999999997E-4</v>
      </c>
      <c r="I220" s="164">
        <v>2.9999999999999997E-4</v>
      </c>
      <c r="J220" s="164">
        <v>2.9999999999999997E-4</v>
      </c>
      <c r="K220" s="164">
        <v>2.9999999999999997E-4</v>
      </c>
      <c r="L220" s="164">
        <v>2.9999999999999997E-4</v>
      </c>
      <c r="M220" s="164">
        <v>2.9999999999999997E-4</v>
      </c>
      <c r="N220" s="137">
        <f t="shared" si="57"/>
        <v>0.6</v>
      </c>
      <c r="O220" s="137">
        <f t="shared" si="58"/>
        <v>0.6</v>
      </c>
      <c r="P220" s="137">
        <f t="shared" si="59"/>
        <v>0.6</v>
      </c>
      <c r="Q220" s="208"/>
      <c r="R220" s="208"/>
      <c r="S220" s="208"/>
      <c r="T220" s="208"/>
      <c r="U220" s="208"/>
      <c r="V220" s="208"/>
      <c r="W220" s="20"/>
      <c r="X220" s="20"/>
      <c r="Y220" s="20"/>
      <c r="Z220" s="20"/>
    </row>
    <row r="221" spans="2:26" ht="15.75" customHeight="1" thickBot="1" x14ac:dyDescent="0.3">
      <c r="B221" s="224"/>
      <c r="C221" s="206"/>
      <c r="D221" s="206"/>
      <c r="E221" s="262"/>
      <c r="F221" s="163" t="s">
        <v>13</v>
      </c>
      <c r="G221" s="137">
        <v>683</v>
      </c>
      <c r="H221" s="6">
        <v>1E-3</v>
      </c>
      <c r="I221" s="6">
        <v>1E-3</v>
      </c>
      <c r="J221" s="6">
        <v>1E-3</v>
      </c>
      <c r="K221" s="6">
        <v>1E-3</v>
      </c>
      <c r="L221" s="6">
        <v>1E-3</v>
      </c>
      <c r="M221" s="6">
        <v>1E-3</v>
      </c>
      <c r="N221" s="137">
        <f t="shared" si="57"/>
        <v>0.68300000000000005</v>
      </c>
      <c r="O221" s="137">
        <f t="shared" si="58"/>
        <v>0.68300000000000005</v>
      </c>
      <c r="P221" s="137">
        <f t="shared" si="59"/>
        <v>0.68300000000000005</v>
      </c>
      <c r="Q221" s="214"/>
      <c r="R221" s="214"/>
      <c r="S221" s="214"/>
      <c r="T221" s="214"/>
      <c r="U221" s="214"/>
      <c r="V221" s="214"/>
      <c r="W221" s="20"/>
      <c r="X221" s="20"/>
      <c r="Y221" s="20"/>
      <c r="Z221" s="20"/>
    </row>
    <row r="222" spans="2:26" ht="15.75" x14ac:dyDescent="0.25">
      <c r="B222" s="10" t="s">
        <v>14</v>
      </c>
      <c r="C222" s="136">
        <v>20</v>
      </c>
      <c r="D222" s="136">
        <v>35</v>
      </c>
      <c r="E222" s="136">
        <v>40</v>
      </c>
      <c r="F222" s="147" t="s">
        <v>14</v>
      </c>
      <c r="G222" s="137">
        <v>594</v>
      </c>
      <c r="H222" s="6">
        <v>0.02</v>
      </c>
      <c r="I222" s="136">
        <v>3.5000000000000003E-2</v>
      </c>
      <c r="J222" s="6">
        <v>0.04</v>
      </c>
      <c r="K222" s="6">
        <v>0.02</v>
      </c>
      <c r="L222" s="136">
        <v>3.5000000000000003E-2</v>
      </c>
      <c r="M222" s="6">
        <v>0.04</v>
      </c>
      <c r="N222" s="137">
        <f t="shared" si="57"/>
        <v>11.88</v>
      </c>
      <c r="O222" s="137">
        <f t="shared" si="58"/>
        <v>20.790000000000003</v>
      </c>
      <c r="P222" s="137">
        <f t="shared" si="59"/>
        <v>23.76</v>
      </c>
      <c r="Q222" s="137">
        <f>SUM(N222)</f>
        <v>11.88</v>
      </c>
      <c r="R222" s="137">
        <f>SUM(O222)</f>
        <v>20.790000000000003</v>
      </c>
      <c r="S222" s="137">
        <f>SUM(P222)</f>
        <v>23.76</v>
      </c>
      <c r="T222" s="137">
        <f>Q222+Q222*50%</f>
        <v>17.82</v>
      </c>
      <c r="U222" s="137">
        <f>R222+R222*50%</f>
        <v>31.185000000000002</v>
      </c>
      <c r="V222" s="137">
        <f>S222+S222*50%</f>
        <v>35.64</v>
      </c>
      <c r="W222" s="20"/>
      <c r="X222" s="20"/>
      <c r="Y222" s="20"/>
      <c r="Z222" s="20"/>
    </row>
    <row r="223" spans="2:26" ht="15.75" x14ac:dyDescent="0.25">
      <c r="B223" s="68"/>
      <c r="C223" s="68"/>
      <c r="D223" s="68"/>
      <c r="E223" s="68"/>
      <c r="F223" s="68"/>
      <c r="G223" s="69"/>
      <c r="H223" s="68"/>
      <c r="I223" s="68"/>
      <c r="J223" s="68"/>
      <c r="K223" s="68"/>
      <c r="L223" s="68"/>
      <c r="M223" s="68"/>
      <c r="N223" s="25"/>
      <c r="O223" s="25"/>
      <c r="P223" s="25"/>
      <c r="Q223" s="22">
        <f t="shared" ref="Q223:V223" si="60">SUM(Q204:Q222)</f>
        <v>435.80700000000002</v>
      </c>
      <c r="R223" s="22">
        <f t="shared" si="60"/>
        <v>628.15800000000002</v>
      </c>
      <c r="S223" s="22">
        <f t="shared" si="60"/>
        <v>784.67</v>
      </c>
      <c r="T223" s="22">
        <f t="shared" si="60"/>
        <v>653.71050000000002</v>
      </c>
      <c r="U223" s="22">
        <f t="shared" si="60"/>
        <v>942.23700000000008</v>
      </c>
      <c r="V223" s="22">
        <f t="shared" si="60"/>
        <v>1177.0050000000001</v>
      </c>
      <c r="W223" s="20"/>
      <c r="X223" s="20"/>
      <c r="Y223" s="20"/>
      <c r="Z223" s="20"/>
    </row>
    <row r="224" spans="2:26" ht="15.75" customHeight="1" x14ac:dyDescent="0.25">
      <c r="W224" s="20"/>
      <c r="X224" s="20"/>
      <c r="Y224" s="20"/>
      <c r="Z224" s="20"/>
    </row>
    <row r="225" spans="2:26" ht="15.75" x14ac:dyDescent="0.25">
      <c r="B225" s="24" t="s">
        <v>38</v>
      </c>
      <c r="C225" s="24"/>
      <c r="D225" s="24"/>
      <c r="E225" s="24"/>
      <c r="F225" s="24"/>
      <c r="G225" s="25"/>
      <c r="H225" s="24"/>
      <c r="I225" s="24"/>
      <c r="J225" s="24"/>
      <c r="K225" s="24"/>
      <c r="L225" s="24"/>
      <c r="M225" s="24"/>
      <c r="N225" s="25"/>
      <c r="O225" s="25"/>
      <c r="P225" s="25"/>
      <c r="Q225" s="26"/>
      <c r="R225" s="26"/>
      <c r="S225" s="26"/>
      <c r="T225" s="25"/>
      <c r="U225" s="25"/>
      <c r="V225" s="25"/>
      <c r="W225" s="20"/>
      <c r="X225" s="20"/>
      <c r="Y225" s="20"/>
      <c r="Z225" s="20"/>
    </row>
    <row r="226" spans="2:26" ht="15.75" customHeight="1" x14ac:dyDescent="0.25">
      <c r="B226" s="251" t="s">
        <v>126</v>
      </c>
      <c r="C226" s="218">
        <v>60</v>
      </c>
      <c r="D226" s="218">
        <v>100</v>
      </c>
      <c r="E226" s="218">
        <v>100</v>
      </c>
      <c r="F226" s="3" t="s">
        <v>16</v>
      </c>
      <c r="G226" s="168">
        <v>177</v>
      </c>
      <c r="H226" s="172">
        <v>6.5000000000000002E-2</v>
      </c>
      <c r="I226" s="172">
        <v>0.108</v>
      </c>
      <c r="J226" s="172">
        <v>0.108</v>
      </c>
      <c r="K226" s="172">
        <v>5.1999999999999998E-2</v>
      </c>
      <c r="L226" s="172">
        <v>8.5999999999999993E-2</v>
      </c>
      <c r="M226" s="172">
        <v>8.5999999999999993E-2</v>
      </c>
      <c r="N226" s="168">
        <f t="shared" ref="N226:N241" si="61">H226*G226</f>
        <v>11.505000000000001</v>
      </c>
      <c r="O226" s="168">
        <f t="shared" ref="O226:O241" si="62">I226*G226</f>
        <v>19.116</v>
      </c>
      <c r="P226" s="168">
        <f t="shared" ref="P226:P241" si="63">J226*G226</f>
        <v>19.116</v>
      </c>
      <c r="Q226" s="204">
        <f>SUM(N226:N228)</f>
        <v>32.411999999999999</v>
      </c>
      <c r="R226" s="204">
        <f>SUM(O226:O228)</f>
        <v>48.357999999999997</v>
      </c>
      <c r="S226" s="204">
        <f>SUM(P226:P228)</f>
        <v>48.357999999999997</v>
      </c>
      <c r="T226" s="204">
        <f>Q226+Q226*50%</f>
        <v>48.617999999999995</v>
      </c>
      <c r="U226" s="204">
        <f>R226+R226*50%</f>
        <v>72.536999999999992</v>
      </c>
      <c r="V226" s="204">
        <f>S226+S226*50%</f>
        <v>72.536999999999992</v>
      </c>
      <c r="W226" s="20"/>
      <c r="X226" s="20"/>
      <c r="Y226" s="20"/>
      <c r="Z226" s="20"/>
    </row>
    <row r="227" spans="2:26" ht="15.75" x14ac:dyDescent="0.25">
      <c r="B227" s="252"/>
      <c r="C227" s="205"/>
      <c r="D227" s="205"/>
      <c r="E227" s="205"/>
      <c r="F227" s="3" t="s">
        <v>71</v>
      </c>
      <c r="G227" s="168">
        <v>5603</v>
      </c>
      <c r="H227" s="172">
        <v>3.0000000000000001E-3</v>
      </c>
      <c r="I227" s="172">
        <v>4.0000000000000001E-3</v>
      </c>
      <c r="J227" s="172">
        <v>4.0000000000000001E-3</v>
      </c>
      <c r="K227" s="172">
        <v>3.0000000000000001E-3</v>
      </c>
      <c r="L227" s="172">
        <v>4.0000000000000001E-3</v>
      </c>
      <c r="M227" s="172">
        <v>4.0000000000000001E-3</v>
      </c>
      <c r="N227" s="168">
        <f t="shared" si="61"/>
        <v>16.809000000000001</v>
      </c>
      <c r="O227" s="168">
        <f t="shared" si="62"/>
        <v>22.411999999999999</v>
      </c>
      <c r="P227" s="168">
        <f t="shared" si="63"/>
        <v>22.411999999999999</v>
      </c>
      <c r="Q227" s="208"/>
      <c r="R227" s="208"/>
      <c r="S227" s="208"/>
      <c r="T227" s="208"/>
      <c r="U227" s="208"/>
      <c r="V227" s="208"/>
      <c r="W227" s="20"/>
      <c r="X227" s="20"/>
      <c r="Y227" s="20"/>
      <c r="Z227" s="20"/>
    </row>
    <row r="228" spans="2:26" ht="18" customHeight="1" thickBot="1" x14ac:dyDescent="0.3">
      <c r="B228" s="253"/>
      <c r="C228" s="256"/>
      <c r="D228" s="256"/>
      <c r="E228" s="256"/>
      <c r="F228" s="3" t="s">
        <v>13</v>
      </c>
      <c r="G228" s="168">
        <v>683</v>
      </c>
      <c r="H228" s="172">
        <v>6.0000000000000001E-3</v>
      </c>
      <c r="I228" s="172">
        <v>0.01</v>
      </c>
      <c r="J228" s="172">
        <v>0.01</v>
      </c>
      <c r="K228" s="172">
        <v>6.0000000000000001E-3</v>
      </c>
      <c r="L228" s="172">
        <v>0.01</v>
      </c>
      <c r="M228" s="172">
        <v>0.01</v>
      </c>
      <c r="N228" s="168">
        <f t="shared" si="61"/>
        <v>4.0979999999999999</v>
      </c>
      <c r="O228" s="168">
        <f t="shared" si="62"/>
        <v>6.83</v>
      </c>
      <c r="P228" s="168">
        <f t="shared" si="63"/>
        <v>6.83</v>
      </c>
      <c r="Q228" s="214"/>
      <c r="R228" s="214"/>
      <c r="S228" s="214"/>
      <c r="T228" s="214"/>
      <c r="U228" s="214"/>
      <c r="V228" s="214"/>
      <c r="W228" s="20"/>
      <c r="X228" s="20"/>
      <c r="Y228" s="20"/>
      <c r="Z228" s="20"/>
    </row>
    <row r="229" spans="2:26" ht="63" x14ac:dyDescent="0.25">
      <c r="B229" s="249" t="s">
        <v>81</v>
      </c>
      <c r="C229" s="255">
        <v>200</v>
      </c>
      <c r="D229" s="255">
        <v>200</v>
      </c>
      <c r="E229" s="263">
        <v>250</v>
      </c>
      <c r="F229" s="62" t="s">
        <v>153</v>
      </c>
      <c r="G229" s="36">
        <v>2000</v>
      </c>
      <c r="H229" s="7">
        <v>0.16</v>
      </c>
      <c r="I229" s="7">
        <v>0.16</v>
      </c>
      <c r="J229" s="7">
        <v>0.21299999999999999</v>
      </c>
      <c r="K229" s="7">
        <v>0.109</v>
      </c>
      <c r="L229" s="7">
        <v>0.109</v>
      </c>
      <c r="M229" s="7">
        <v>0.14499999999999999</v>
      </c>
      <c r="N229" s="168">
        <f t="shared" si="61"/>
        <v>320</v>
      </c>
      <c r="O229" s="168">
        <f t="shared" si="62"/>
        <v>320</v>
      </c>
      <c r="P229" s="168">
        <f t="shared" si="63"/>
        <v>426</v>
      </c>
      <c r="Q229" s="204">
        <f>SUM(N229:N236)</f>
        <v>357.07780000000002</v>
      </c>
      <c r="R229" s="204">
        <f>SUM(O229:O236)</f>
        <v>357.07780000000002</v>
      </c>
      <c r="S229" s="204">
        <f>SUM(P229:P236)</f>
        <v>470.12570000000005</v>
      </c>
      <c r="T229" s="204">
        <f>Q229+Q229*50%</f>
        <v>535.61670000000004</v>
      </c>
      <c r="U229" s="204">
        <f>R229+R229*50%</f>
        <v>535.61670000000004</v>
      </c>
      <c r="V229" s="204">
        <f>S229+S229*50%</f>
        <v>705.18855000000008</v>
      </c>
      <c r="W229" s="20"/>
      <c r="X229" s="20"/>
      <c r="Y229" s="20"/>
      <c r="Z229" s="20"/>
    </row>
    <row r="230" spans="2:26" ht="15.75" x14ac:dyDescent="0.25">
      <c r="B230" s="250"/>
      <c r="C230" s="205"/>
      <c r="D230" s="205"/>
      <c r="E230" s="226"/>
      <c r="F230" s="3" t="s">
        <v>13</v>
      </c>
      <c r="G230" s="168">
        <v>683</v>
      </c>
      <c r="H230" s="8">
        <v>5.0000000000000001E-3</v>
      </c>
      <c r="I230" s="8">
        <v>5.0000000000000001E-3</v>
      </c>
      <c r="J230" s="8">
        <v>6.0000000000000001E-3</v>
      </c>
      <c r="K230" s="8">
        <v>5.0000000000000001E-3</v>
      </c>
      <c r="L230" s="8">
        <v>5.0000000000000001E-3</v>
      </c>
      <c r="M230" s="8">
        <v>6.0000000000000001E-3</v>
      </c>
      <c r="N230" s="168">
        <f t="shared" si="61"/>
        <v>3.415</v>
      </c>
      <c r="O230" s="168">
        <f t="shared" si="62"/>
        <v>3.415</v>
      </c>
      <c r="P230" s="168">
        <f t="shared" si="63"/>
        <v>4.0979999999999999</v>
      </c>
      <c r="Q230" s="208"/>
      <c r="R230" s="208"/>
      <c r="S230" s="208"/>
      <c r="T230" s="208"/>
      <c r="U230" s="208"/>
      <c r="V230" s="208"/>
      <c r="W230" s="20"/>
      <c r="X230" s="20"/>
      <c r="Y230" s="20"/>
      <c r="Z230" s="20"/>
    </row>
    <row r="231" spans="2:26" ht="15.75" x14ac:dyDescent="0.25">
      <c r="B231" s="250"/>
      <c r="C231" s="205"/>
      <c r="D231" s="205"/>
      <c r="E231" s="226"/>
      <c r="F231" s="3" t="s">
        <v>17</v>
      </c>
      <c r="G231" s="168">
        <v>211</v>
      </c>
      <c r="H231" s="6">
        <v>0.107</v>
      </c>
      <c r="I231" s="6">
        <v>0.107</v>
      </c>
      <c r="J231" s="6">
        <v>0.128</v>
      </c>
      <c r="K231" s="6">
        <v>0.08</v>
      </c>
      <c r="L231" s="6">
        <v>0.08</v>
      </c>
      <c r="M231" s="6">
        <v>9.6000000000000002E-2</v>
      </c>
      <c r="N231" s="168">
        <f t="shared" si="61"/>
        <v>22.576999999999998</v>
      </c>
      <c r="O231" s="168">
        <f t="shared" si="62"/>
        <v>22.576999999999998</v>
      </c>
      <c r="P231" s="168">
        <f t="shared" si="63"/>
        <v>27.007999999999999</v>
      </c>
      <c r="Q231" s="208"/>
      <c r="R231" s="208"/>
      <c r="S231" s="208"/>
      <c r="T231" s="208"/>
      <c r="U231" s="208"/>
      <c r="V231" s="208"/>
      <c r="W231" s="20"/>
      <c r="X231" s="20"/>
      <c r="Y231" s="20"/>
      <c r="Z231" s="20"/>
    </row>
    <row r="232" spans="2:26" ht="15.75" x14ac:dyDescent="0.25">
      <c r="B232" s="250"/>
      <c r="C232" s="205"/>
      <c r="D232" s="205"/>
      <c r="E232" s="226"/>
      <c r="F232" s="3" t="s">
        <v>16</v>
      </c>
      <c r="G232" s="168">
        <v>177</v>
      </c>
      <c r="H232" s="6">
        <v>2.1999999999999999E-2</v>
      </c>
      <c r="I232" s="6">
        <v>2.1999999999999999E-2</v>
      </c>
      <c r="J232" s="6">
        <v>2.5999999999999999E-2</v>
      </c>
      <c r="K232" s="6">
        <v>1.7999999999999999E-2</v>
      </c>
      <c r="L232" s="6">
        <v>1.7999999999999999E-2</v>
      </c>
      <c r="M232" s="6">
        <v>2.1000000000000001E-2</v>
      </c>
      <c r="N232" s="168">
        <f t="shared" si="61"/>
        <v>3.8939999999999997</v>
      </c>
      <c r="O232" s="168">
        <f t="shared" si="62"/>
        <v>3.8939999999999997</v>
      </c>
      <c r="P232" s="168">
        <f t="shared" si="63"/>
        <v>4.6019999999999994</v>
      </c>
      <c r="Q232" s="208"/>
      <c r="R232" s="208"/>
      <c r="S232" s="208"/>
      <c r="T232" s="208"/>
      <c r="U232" s="208"/>
      <c r="V232" s="208"/>
      <c r="W232" s="20"/>
      <c r="X232" s="20"/>
      <c r="Y232" s="20"/>
      <c r="Z232" s="20"/>
    </row>
    <row r="233" spans="2:26" ht="15.75" x14ac:dyDescent="0.25">
      <c r="B233" s="250"/>
      <c r="C233" s="205"/>
      <c r="D233" s="205"/>
      <c r="E233" s="226"/>
      <c r="F233" s="3" t="s">
        <v>11</v>
      </c>
      <c r="G233" s="168">
        <v>133</v>
      </c>
      <c r="H233" s="172">
        <v>1.2E-2</v>
      </c>
      <c r="I233" s="172">
        <v>1.2E-2</v>
      </c>
      <c r="J233" s="6">
        <v>1.4E-2</v>
      </c>
      <c r="K233" s="6">
        <v>0.01</v>
      </c>
      <c r="L233" s="6">
        <v>0.01</v>
      </c>
      <c r="M233" s="6">
        <v>1.2E-2</v>
      </c>
      <c r="N233" s="168">
        <f t="shared" si="61"/>
        <v>1.5960000000000001</v>
      </c>
      <c r="O233" s="168">
        <f t="shared" si="62"/>
        <v>1.5960000000000001</v>
      </c>
      <c r="P233" s="168">
        <f t="shared" si="63"/>
        <v>1.8620000000000001</v>
      </c>
      <c r="Q233" s="208"/>
      <c r="R233" s="208"/>
      <c r="S233" s="208"/>
      <c r="T233" s="208"/>
      <c r="U233" s="208"/>
      <c r="V233" s="208"/>
      <c r="W233" s="20"/>
      <c r="X233" s="20"/>
      <c r="Y233" s="20"/>
      <c r="Z233" s="20"/>
    </row>
    <row r="234" spans="2:26" ht="15.75" x14ac:dyDescent="0.25">
      <c r="B234" s="250"/>
      <c r="C234" s="205"/>
      <c r="D234" s="205"/>
      <c r="E234" s="226"/>
      <c r="F234" s="3" t="s">
        <v>18</v>
      </c>
      <c r="G234" s="168">
        <v>900</v>
      </c>
      <c r="H234" s="172">
        <v>6.0000000000000001E-3</v>
      </c>
      <c r="I234" s="172">
        <v>6.0000000000000001E-3</v>
      </c>
      <c r="J234" s="172">
        <v>7.0000000000000001E-3</v>
      </c>
      <c r="K234" s="172">
        <v>6.0000000000000001E-3</v>
      </c>
      <c r="L234" s="172">
        <v>6.0000000000000001E-3</v>
      </c>
      <c r="M234" s="172">
        <v>7.0000000000000001E-3</v>
      </c>
      <c r="N234" s="168">
        <f t="shared" si="61"/>
        <v>5.4</v>
      </c>
      <c r="O234" s="168">
        <f t="shared" si="62"/>
        <v>5.4</v>
      </c>
      <c r="P234" s="168">
        <f t="shared" si="63"/>
        <v>6.3</v>
      </c>
      <c r="Q234" s="208"/>
      <c r="R234" s="208"/>
      <c r="S234" s="208"/>
      <c r="T234" s="208"/>
      <c r="U234" s="208"/>
      <c r="V234" s="208"/>
      <c r="W234" s="20"/>
      <c r="X234" s="20"/>
      <c r="Y234" s="20"/>
      <c r="Z234" s="20"/>
    </row>
    <row r="235" spans="2:26" ht="15.75" x14ac:dyDescent="0.25">
      <c r="B235" s="250"/>
      <c r="C235" s="205"/>
      <c r="D235" s="205"/>
      <c r="E235" s="226"/>
      <c r="F235" s="45" t="s">
        <v>64</v>
      </c>
      <c r="G235" s="168">
        <v>59.9</v>
      </c>
      <c r="H235" s="172">
        <v>2E-3</v>
      </c>
      <c r="I235" s="172">
        <v>2E-3</v>
      </c>
      <c r="J235" s="172">
        <v>3.0000000000000001E-3</v>
      </c>
      <c r="K235" s="172">
        <v>2E-3</v>
      </c>
      <c r="L235" s="172">
        <v>2E-3</v>
      </c>
      <c r="M235" s="172">
        <v>3.0000000000000001E-3</v>
      </c>
      <c r="N235" s="168">
        <f t="shared" si="61"/>
        <v>0.1198</v>
      </c>
      <c r="O235" s="168">
        <f t="shared" si="62"/>
        <v>0.1198</v>
      </c>
      <c r="P235" s="168">
        <f t="shared" si="63"/>
        <v>0.1797</v>
      </c>
      <c r="Q235" s="208"/>
      <c r="R235" s="208"/>
      <c r="S235" s="208"/>
      <c r="T235" s="208"/>
      <c r="U235" s="208"/>
      <c r="V235" s="208"/>
      <c r="W235" s="20"/>
      <c r="X235" s="20"/>
      <c r="Y235" s="20"/>
      <c r="Z235" s="20"/>
    </row>
    <row r="236" spans="2:26" ht="16.5" thickBot="1" x14ac:dyDescent="0.3">
      <c r="B236" s="224"/>
      <c r="C236" s="256"/>
      <c r="D236" s="256"/>
      <c r="E236" s="264"/>
      <c r="F236" s="37" t="s">
        <v>10</v>
      </c>
      <c r="G236" s="38">
        <v>76</v>
      </c>
      <c r="H236" s="174">
        <v>1E-3</v>
      </c>
      <c r="I236" s="174">
        <v>1E-3</v>
      </c>
      <c r="J236" s="174">
        <v>1E-3</v>
      </c>
      <c r="K236" s="174">
        <v>1E-3</v>
      </c>
      <c r="L236" s="174">
        <v>1E-3</v>
      </c>
      <c r="M236" s="174">
        <v>1E-3</v>
      </c>
      <c r="N236" s="168">
        <f t="shared" si="61"/>
        <v>7.5999999999999998E-2</v>
      </c>
      <c r="O236" s="168">
        <f t="shared" si="62"/>
        <v>7.5999999999999998E-2</v>
      </c>
      <c r="P236" s="168">
        <f t="shared" si="63"/>
        <v>7.5999999999999998E-2</v>
      </c>
      <c r="Q236" s="214"/>
      <c r="R236" s="214"/>
      <c r="S236" s="214"/>
      <c r="T236" s="214"/>
      <c r="U236" s="214"/>
      <c r="V236" s="214"/>
      <c r="W236" s="20"/>
      <c r="X236" s="20"/>
      <c r="Y236" s="20"/>
      <c r="Z236" s="20"/>
    </row>
    <row r="237" spans="2:26" ht="15.75" x14ac:dyDescent="0.25">
      <c r="B237" s="249" t="s">
        <v>149</v>
      </c>
      <c r="C237" s="218">
        <v>200</v>
      </c>
      <c r="D237" s="218">
        <v>200</v>
      </c>
      <c r="E237" s="218">
        <v>200</v>
      </c>
      <c r="F237" s="135" t="s">
        <v>150</v>
      </c>
      <c r="G237" s="137">
        <v>5366</v>
      </c>
      <c r="H237" s="136">
        <v>1E-3</v>
      </c>
      <c r="I237" s="136">
        <v>1E-3</v>
      </c>
      <c r="J237" s="136">
        <v>1E-3</v>
      </c>
      <c r="K237" s="136">
        <v>1E-3</v>
      </c>
      <c r="L237" s="136">
        <v>1E-3</v>
      </c>
      <c r="M237" s="136">
        <v>1E-3</v>
      </c>
      <c r="N237" s="137">
        <f t="shared" si="61"/>
        <v>5.3660000000000005</v>
      </c>
      <c r="O237" s="137">
        <f t="shared" si="62"/>
        <v>5.3660000000000005</v>
      </c>
      <c r="P237" s="137">
        <f t="shared" si="63"/>
        <v>5.3660000000000005</v>
      </c>
      <c r="Q237" s="204">
        <f>SUM(N237:N239)</f>
        <v>12.691000000000001</v>
      </c>
      <c r="R237" s="204">
        <f>SUM(O237:O239)</f>
        <v>12.691000000000001</v>
      </c>
      <c r="S237" s="204">
        <f>SUM(P237:P239)</f>
        <v>12.691000000000001</v>
      </c>
      <c r="T237" s="226">
        <f>Q237+Q237*50%</f>
        <v>19.0365</v>
      </c>
      <c r="U237" s="226">
        <f>R237+R237*50%</f>
        <v>19.0365</v>
      </c>
      <c r="V237" s="216">
        <f>S237+S237*50%</f>
        <v>19.0365</v>
      </c>
      <c r="W237" s="20"/>
      <c r="X237" s="20"/>
      <c r="Y237" s="20"/>
      <c r="Z237" s="20"/>
    </row>
    <row r="238" spans="2:26" ht="15.75" x14ac:dyDescent="0.25">
      <c r="B238" s="250"/>
      <c r="C238" s="205"/>
      <c r="D238" s="205"/>
      <c r="E238" s="205"/>
      <c r="F238" s="3" t="s">
        <v>19</v>
      </c>
      <c r="G238" s="137">
        <v>435</v>
      </c>
      <c r="H238" s="6">
        <v>1.4999999999999999E-2</v>
      </c>
      <c r="I238" s="6">
        <v>1.4999999999999999E-2</v>
      </c>
      <c r="J238" s="6">
        <v>1.4999999999999999E-2</v>
      </c>
      <c r="K238" s="6">
        <v>1.4999999999999999E-2</v>
      </c>
      <c r="L238" s="6">
        <v>1.4999999999999999E-2</v>
      </c>
      <c r="M238" s="6">
        <v>1.4999999999999999E-2</v>
      </c>
      <c r="N238" s="137">
        <f t="shared" si="61"/>
        <v>6.5249999999999995</v>
      </c>
      <c r="O238" s="137">
        <f t="shared" si="62"/>
        <v>6.5249999999999995</v>
      </c>
      <c r="P238" s="137">
        <f t="shared" si="63"/>
        <v>6.5249999999999995</v>
      </c>
      <c r="Q238" s="208"/>
      <c r="R238" s="208"/>
      <c r="S238" s="208"/>
      <c r="T238" s="226"/>
      <c r="U238" s="226"/>
      <c r="V238" s="216"/>
      <c r="W238" s="20"/>
      <c r="X238" s="20"/>
      <c r="Y238" s="20"/>
      <c r="Z238" s="20"/>
    </row>
    <row r="239" spans="2:26" ht="15.75" x14ac:dyDescent="0.25">
      <c r="B239" s="224"/>
      <c r="C239" s="206"/>
      <c r="D239" s="206"/>
      <c r="E239" s="206"/>
      <c r="F239" s="3" t="s">
        <v>138</v>
      </c>
      <c r="G239" s="137">
        <v>100</v>
      </c>
      <c r="H239" s="16">
        <v>8.0000000000000002E-3</v>
      </c>
      <c r="I239" s="16">
        <v>8.0000000000000002E-3</v>
      </c>
      <c r="J239" s="16">
        <v>8.0000000000000002E-3</v>
      </c>
      <c r="K239" s="16">
        <v>7.0000000000000001E-3</v>
      </c>
      <c r="L239" s="16">
        <v>7.0000000000000001E-3</v>
      </c>
      <c r="M239" s="16">
        <v>7.0000000000000001E-3</v>
      </c>
      <c r="N239" s="141">
        <f t="shared" si="61"/>
        <v>0.8</v>
      </c>
      <c r="O239" s="137">
        <f t="shared" si="62"/>
        <v>0.8</v>
      </c>
      <c r="P239" s="137">
        <f t="shared" si="63"/>
        <v>0.8</v>
      </c>
      <c r="Q239" s="214"/>
      <c r="R239" s="214"/>
      <c r="S239" s="214"/>
      <c r="T239" s="226"/>
      <c r="U239" s="226"/>
      <c r="V239" s="216"/>
      <c r="W239" s="20"/>
      <c r="X239" s="20"/>
      <c r="Y239" s="20"/>
      <c r="Z239" s="20"/>
    </row>
    <row r="240" spans="2:26" ht="15.75" x14ac:dyDescent="0.25">
      <c r="B240" s="3" t="s">
        <v>87</v>
      </c>
      <c r="C240" s="4">
        <v>100</v>
      </c>
      <c r="D240" s="4">
        <v>100</v>
      </c>
      <c r="E240" s="4">
        <v>100</v>
      </c>
      <c r="F240" s="3" t="s">
        <v>21</v>
      </c>
      <c r="G240" s="137">
        <v>770</v>
      </c>
      <c r="H240" s="6">
        <v>0.1</v>
      </c>
      <c r="I240" s="6">
        <v>0.1</v>
      </c>
      <c r="J240" s="6">
        <v>0.1</v>
      </c>
      <c r="K240" s="6">
        <v>0.1</v>
      </c>
      <c r="L240" s="6">
        <v>0.1</v>
      </c>
      <c r="M240" s="6">
        <v>0.1</v>
      </c>
      <c r="N240" s="137">
        <f t="shared" si="61"/>
        <v>77</v>
      </c>
      <c r="O240" s="137">
        <f t="shared" si="62"/>
        <v>77</v>
      </c>
      <c r="P240" s="137">
        <f t="shared" si="63"/>
        <v>77</v>
      </c>
      <c r="Q240" s="137">
        <f t="shared" ref="Q240:S241" si="64">SUM(N240)</f>
        <v>77</v>
      </c>
      <c r="R240" s="137">
        <f t="shared" si="64"/>
        <v>77</v>
      </c>
      <c r="S240" s="12">
        <f t="shared" si="64"/>
        <v>77</v>
      </c>
      <c r="T240" s="137">
        <f t="shared" ref="T240:V242" si="65">Q240+Q240*50%</f>
        <v>115.5</v>
      </c>
      <c r="U240" s="137">
        <f t="shared" si="65"/>
        <v>115.5</v>
      </c>
      <c r="V240" s="137">
        <f t="shared" si="65"/>
        <v>115.5</v>
      </c>
      <c r="W240" s="20"/>
      <c r="X240" s="20"/>
      <c r="Y240" s="20"/>
      <c r="Z240" s="20"/>
    </row>
    <row r="241" spans="2:26" ht="15.75" x14ac:dyDescent="0.25">
      <c r="B241" s="10" t="s">
        <v>14</v>
      </c>
      <c r="C241" s="136">
        <v>20</v>
      </c>
      <c r="D241" s="136">
        <v>35</v>
      </c>
      <c r="E241" s="136">
        <v>40</v>
      </c>
      <c r="F241" s="17" t="s">
        <v>14</v>
      </c>
      <c r="G241" s="137">
        <v>594</v>
      </c>
      <c r="H241" s="6">
        <v>0.02</v>
      </c>
      <c r="I241" s="136">
        <v>3.5000000000000003E-2</v>
      </c>
      <c r="J241" s="6">
        <v>0.04</v>
      </c>
      <c r="K241" s="6">
        <v>0.02</v>
      </c>
      <c r="L241" s="6">
        <v>3.5000000000000003E-2</v>
      </c>
      <c r="M241" s="6">
        <v>0.04</v>
      </c>
      <c r="N241" s="137">
        <f t="shared" si="61"/>
        <v>11.88</v>
      </c>
      <c r="O241" s="137">
        <f t="shared" si="62"/>
        <v>20.790000000000003</v>
      </c>
      <c r="P241" s="137">
        <f t="shared" si="63"/>
        <v>23.76</v>
      </c>
      <c r="Q241" s="137">
        <f t="shared" si="64"/>
        <v>11.88</v>
      </c>
      <c r="R241" s="137">
        <f t="shared" si="64"/>
        <v>20.790000000000003</v>
      </c>
      <c r="S241" s="12">
        <f t="shared" si="64"/>
        <v>23.76</v>
      </c>
      <c r="T241" s="137">
        <f t="shared" si="65"/>
        <v>17.82</v>
      </c>
      <c r="U241" s="137">
        <f t="shared" si="65"/>
        <v>31.185000000000002</v>
      </c>
      <c r="V241" s="137">
        <f t="shared" si="65"/>
        <v>35.64</v>
      </c>
      <c r="W241" s="20"/>
      <c r="X241" s="20"/>
      <c r="Y241" s="20"/>
      <c r="Z241" s="20"/>
    </row>
    <row r="242" spans="2:26" ht="15.75" x14ac:dyDescent="0.25">
      <c r="B242" s="24"/>
      <c r="C242" s="24"/>
      <c r="D242" s="24"/>
      <c r="E242" s="24"/>
      <c r="F242" s="24"/>
      <c r="G242" s="25"/>
      <c r="H242" s="24"/>
      <c r="I242" s="24"/>
      <c r="J242" s="24"/>
      <c r="K242" s="24"/>
      <c r="L242" s="24"/>
      <c r="M242" s="24"/>
      <c r="N242" s="25"/>
      <c r="O242" s="25"/>
      <c r="P242" s="25"/>
      <c r="Q242" s="23">
        <f>SUM(Q226:Q241)</f>
        <v>491.06079999999997</v>
      </c>
      <c r="R242" s="23">
        <f>SUM(R226:R241)</f>
        <v>515.91679999999997</v>
      </c>
      <c r="S242" s="23">
        <f>SUM(S226:S241)</f>
        <v>631.93470000000002</v>
      </c>
      <c r="T242" s="23">
        <f t="shared" si="65"/>
        <v>736.59119999999996</v>
      </c>
      <c r="U242" s="23">
        <f t="shared" si="65"/>
        <v>773.87519999999995</v>
      </c>
      <c r="V242" s="23">
        <f t="shared" si="65"/>
        <v>947.90205000000003</v>
      </c>
      <c r="W242" s="20"/>
      <c r="X242" s="20"/>
      <c r="Y242" s="20"/>
      <c r="Z242" s="20"/>
    </row>
    <row r="243" spans="2:26" ht="15.75" x14ac:dyDescent="0.25">
      <c r="B243" s="24" t="s">
        <v>24</v>
      </c>
      <c r="C243" s="24"/>
      <c r="D243" s="24"/>
      <c r="E243" s="24"/>
      <c r="F243" s="24"/>
      <c r="G243" s="25"/>
      <c r="H243" s="24"/>
      <c r="I243" s="24"/>
      <c r="J243" s="24"/>
      <c r="K243" s="24"/>
      <c r="L243" s="24"/>
      <c r="M243" s="24"/>
      <c r="N243" s="25"/>
      <c r="O243" s="25"/>
      <c r="P243" s="25"/>
      <c r="Q243" s="26"/>
      <c r="R243" s="26"/>
      <c r="S243" s="26"/>
      <c r="T243" s="25"/>
      <c r="U243" s="25"/>
      <c r="V243" s="25"/>
      <c r="W243" s="20"/>
      <c r="X243" s="20"/>
      <c r="Y243" s="20"/>
      <c r="Z243" s="20"/>
    </row>
    <row r="244" spans="2:26" ht="31.5" customHeight="1" x14ac:dyDescent="0.25">
      <c r="B244" s="249" t="s">
        <v>124</v>
      </c>
      <c r="C244" s="218" t="s">
        <v>73</v>
      </c>
      <c r="D244" s="218" t="s">
        <v>74</v>
      </c>
      <c r="E244" s="218" t="s">
        <v>75</v>
      </c>
      <c r="F244" s="9" t="s">
        <v>72</v>
      </c>
      <c r="G244" s="137">
        <v>2710</v>
      </c>
      <c r="H244" s="136">
        <v>0.05</v>
      </c>
      <c r="I244" s="6">
        <v>7.5999999999999998E-2</v>
      </c>
      <c r="J244" s="6">
        <v>0.10100000000000001</v>
      </c>
      <c r="K244" s="16">
        <v>3.6999999999999998E-2</v>
      </c>
      <c r="L244" s="16">
        <v>5.6000000000000001E-2</v>
      </c>
      <c r="M244" s="16">
        <v>7.3999999999999996E-2</v>
      </c>
      <c r="N244" s="137">
        <f t="shared" ref="N244:N257" si="66">H244*G244</f>
        <v>135.5</v>
      </c>
      <c r="O244" s="137">
        <f t="shared" ref="O244:O250" si="67">I244*G244</f>
        <v>205.96</v>
      </c>
      <c r="P244" s="137">
        <f t="shared" ref="P244:P257" si="68">J244*G244</f>
        <v>273.71000000000004</v>
      </c>
      <c r="Q244" s="204">
        <f>SUM(N244:N250)</f>
        <v>164.8896</v>
      </c>
      <c r="R244" s="204">
        <f>SUM(O244:O250)</f>
        <v>244.4606</v>
      </c>
      <c r="S244" s="204">
        <f>SUM(P244:P250)</f>
        <v>319.68460000000005</v>
      </c>
      <c r="T244" s="218">
        <f>Q244+Q244*50%</f>
        <v>247.33440000000002</v>
      </c>
      <c r="U244" s="218">
        <f>R244+R244*50%</f>
        <v>366.6909</v>
      </c>
      <c r="V244" s="218">
        <f>S244+S244*50%</f>
        <v>479.52690000000007</v>
      </c>
      <c r="W244" s="20"/>
      <c r="X244" s="20"/>
      <c r="Y244" s="20"/>
      <c r="Z244" s="20"/>
    </row>
    <row r="245" spans="2:26" ht="31.5" x14ac:dyDescent="0.25">
      <c r="B245" s="250"/>
      <c r="C245" s="205"/>
      <c r="D245" s="205"/>
      <c r="E245" s="205"/>
      <c r="F245" s="10" t="s">
        <v>47</v>
      </c>
      <c r="G245" s="137">
        <v>214</v>
      </c>
      <c r="H245" s="136">
        <v>8.9999999999999993E-3</v>
      </c>
      <c r="I245" s="136">
        <v>1.4E-2</v>
      </c>
      <c r="J245" s="136">
        <v>1.7999999999999999E-2</v>
      </c>
      <c r="K245" s="136">
        <v>8.9999999999999993E-3</v>
      </c>
      <c r="L245" s="136">
        <v>1.4E-2</v>
      </c>
      <c r="M245" s="136">
        <v>1.7999999999999999E-2</v>
      </c>
      <c r="N245" s="137">
        <f t="shared" si="66"/>
        <v>1.9259999999999999</v>
      </c>
      <c r="O245" s="137">
        <f t="shared" si="67"/>
        <v>2.996</v>
      </c>
      <c r="P245" s="137">
        <f t="shared" si="68"/>
        <v>3.8519999999999999</v>
      </c>
      <c r="Q245" s="208"/>
      <c r="R245" s="208"/>
      <c r="S245" s="208"/>
      <c r="T245" s="205"/>
      <c r="U245" s="205"/>
      <c r="V245" s="205"/>
      <c r="W245" s="20"/>
      <c r="X245" s="20"/>
      <c r="Y245" s="20"/>
      <c r="Z245" s="20"/>
    </row>
    <row r="246" spans="2:26" ht="15.75" x14ac:dyDescent="0.25">
      <c r="B246" s="250"/>
      <c r="C246" s="205"/>
      <c r="D246" s="205"/>
      <c r="E246" s="205"/>
      <c r="F246" s="3" t="s">
        <v>58</v>
      </c>
      <c r="G246" s="137">
        <v>405</v>
      </c>
      <c r="H246" s="6">
        <v>1.2E-2</v>
      </c>
      <c r="I246" s="6">
        <v>1.7000000000000001E-2</v>
      </c>
      <c r="J246" s="6">
        <v>2.4E-2</v>
      </c>
      <c r="K246" s="6">
        <v>1.2E-2</v>
      </c>
      <c r="L246" s="6">
        <v>1.7000000000000001E-2</v>
      </c>
      <c r="M246" s="6">
        <v>2.4E-2</v>
      </c>
      <c r="N246" s="137">
        <f t="shared" si="66"/>
        <v>4.8600000000000003</v>
      </c>
      <c r="O246" s="137">
        <f t="shared" si="67"/>
        <v>6.8850000000000007</v>
      </c>
      <c r="P246" s="137">
        <f t="shared" si="68"/>
        <v>9.7200000000000006</v>
      </c>
      <c r="Q246" s="208"/>
      <c r="R246" s="208"/>
      <c r="S246" s="208"/>
      <c r="T246" s="205"/>
      <c r="U246" s="205"/>
      <c r="V246" s="205"/>
      <c r="W246" s="20"/>
      <c r="X246" s="20"/>
      <c r="Y246" s="20"/>
      <c r="Z246" s="20"/>
    </row>
    <row r="247" spans="2:26" ht="15.75" x14ac:dyDescent="0.25">
      <c r="B247" s="250"/>
      <c r="C247" s="205"/>
      <c r="D247" s="205"/>
      <c r="E247" s="205"/>
      <c r="F247" s="3" t="s">
        <v>34</v>
      </c>
      <c r="G247" s="137">
        <v>1550</v>
      </c>
      <c r="H247" s="136">
        <v>5.0000000000000001E-3</v>
      </c>
      <c r="I247" s="136">
        <v>8.0000000000000002E-3</v>
      </c>
      <c r="J247" s="6">
        <v>0.01</v>
      </c>
      <c r="K247" s="136">
        <v>5.0000000000000001E-3</v>
      </c>
      <c r="L247" s="136">
        <v>8.0000000000000002E-3</v>
      </c>
      <c r="M247" s="6">
        <v>0.01</v>
      </c>
      <c r="N247" s="137">
        <f t="shared" si="66"/>
        <v>7.75</v>
      </c>
      <c r="O247" s="137">
        <f t="shared" si="67"/>
        <v>12.4</v>
      </c>
      <c r="P247" s="137">
        <f t="shared" si="68"/>
        <v>15.5</v>
      </c>
      <c r="Q247" s="208"/>
      <c r="R247" s="208"/>
      <c r="S247" s="208"/>
      <c r="T247" s="205"/>
      <c r="U247" s="205"/>
      <c r="V247" s="205"/>
      <c r="W247" s="20"/>
      <c r="X247" s="20"/>
      <c r="Y247" s="20"/>
      <c r="Z247" s="20"/>
    </row>
    <row r="248" spans="2:26" ht="15.75" x14ac:dyDescent="0.25">
      <c r="B248" s="250"/>
      <c r="C248" s="205"/>
      <c r="D248" s="205"/>
      <c r="E248" s="205"/>
      <c r="F248" s="3" t="s">
        <v>35</v>
      </c>
      <c r="G248" s="137">
        <v>683</v>
      </c>
      <c r="H248" s="136">
        <v>3.0000000000000001E-3</v>
      </c>
      <c r="I248" s="136">
        <v>5.0000000000000001E-3</v>
      </c>
      <c r="J248" s="136">
        <v>6.0000000000000001E-3</v>
      </c>
      <c r="K248" s="136">
        <v>3.0000000000000001E-3</v>
      </c>
      <c r="L248" s="136">
        <v>5.0000000000000001E-3</v>
      </c>
      <c r="M248" s="136">
        <v>6.0000000000000001E-3</v>
      </c>
      <c r="N248" s="137">
        <f t="shared" si="66"/>
        <v>2.0489999999999999</v>
      </c>
      <c r="O248" s="137">
        <f t="shared" si="67"/>
        <v>3.415</v>
      </c>
      <c r="P248" s="137">
        <f t="shared" si="68"/>
        <v>4.0979999999999999</v>
      </c>
      <c r="Q248" s="208"/>
      <c r="R248" s="208"/>
      <c r="S248" s="208"/>
      <c r="T248" s="205"/>
      <c r="U248" s="205"/>
      <c r="V248" s="205"/>
      <c r="W248" s="20"/>
      <c r="X248" s="20"/>
      <c r="Y248" s="20"/>
      <c r="Z248" s="20"/>
    </row>
    <row r="249" spans="2:26" ht="15.75" x14ac:dyDescent="0.25">
      <c r="B249" s="250"/>
      <c r="C249" s="205"/>
      <c r="D249" s="205"/>
      <c r="E249" s="205"/>
      <c r="F249" s="3" t="s">
        <v>10</v>
      </c>
      <c r="G249" s="137">
        <v>76</v>
      </c>
      <c r="H249" s="136">
        <v>1E-3</v>
      </c>
      <c r="I249" s="136">
        <v>1E-3</v>
      </c>
      <c r="J249" s="136">
        <v>1E-3</v>
      </c>
      <c r="K249" s="136">
        <v>1E-3</v>
      </c>
      <c r="L249" s="136">
        <v>1E-3</v>
      </c>
      <c r="M249" s="136">
        <v>1E-3</v>
      </c>
      <c r="N249" s="137">
        <f t="shared" si="66"/>
        <v>7.5999999999999998E-2</v>
      </c>
      <c r="O249" s="137">
        <f t="shared" si="67"/>
        <v>7.5999999999999998E-2</v>
      </c>
      <c r="P249" s="137">
        <f t="shared" si="68"/>
        <v>7.5999999999999998E-2</v>
      </c>
      <c r="Q249" s="208"/>
      <c r="R249" s="208"/>
      <c r="S249" s="208"/>
      <c r="T249" s="205"/>
      <c r="U249" s="205"/>
      <c r="V249" s="205"/>
      <c r="W249" s="20"/>
      <c r="X249" s="20"/>
      <c r="Y249" s="20"/>
      <c r="Z249" s="20"/>
    </row>
    <row r="250" spans="2:26" ht="16.5" thickBot="1" x14ac:dyDescent="0.3">
      <c r="B250" s="224"/>
      <c r="C250" s="206"/>
      <c r="D250" s="206"/>
      <c r="E250" s="206"/>
      <c r="F250" s="37" t="s">
        <v>66</v>
      </c>
      <c r="G250" s="46">
        <v>636.42999999999995</v>
      </c>
      <c r="H250" s="46">
        <v>0.02</v>
      </c>
      <c r="I250" s="46">
        <v>0.02</v>
      </c>
      <c r="J250" s="46">
        <v>0.02</v>
      </c>
      <c r="K250" s="46">
        <v>0.02</v>
      </c>
      <c r="L250" s="46">
        <v>0.02</v>
      </c>
      <c r="M250" s="46">
        <v>0.02</v>
      </c>
      <c r="N250" s="137">
        <f t="shared" si="66"/>
        <v>12.7286</v>
      </c>
      <c r="O250" s="137">
        <f t="shared" si="67"/>
        <v>12.7286</v>
      </c>
      <c r="P250" s="137">
        <f t="shared" si="68"/>
        <v>12.7286</v>
      </c>
      <c r="Q250" s="214"/>
      <c r="R250" s="214"/>
      <c r="S250" s="214"/>
      <c r="T250" s="206"/>
      <c r="U250" s="206"/>
      <c r="V250" s="206"/>
      <c r="W250" s="20"/>
      <c r="X250" s="20"/>
      <c r="Y250" s="20"/>
      <c r="Z250" s="20"/>
    </row>
    <row r="251" spans="2:26" ht="16.5" customHeight="1" x14ac:dyDescent="0.25">
      <c r="B251" s="220" t="s">
        <v>67</v>
      </c>
      <c r="C251" s="255">
        <v>100</v>
      </c>
      <c r="D251" s="255">
        <v>130</v>
      </c>
      <c r="E251" s="255">
        <v>150</v>
      </c>
      <c r="F251" s="47" t="s">
        <v>17</v>
      </c>
      <c r="G251" s="36">
        <v>211</v>
      </c>
      <c r="H251" s="7">
        <v>0.11700000000000001</v>
      </c>
      <c r="I251" s="7">
        <v>0.156</v>
      </c>
      <c r="J251" s="7">
        <v>0.18</v>
      </c>
      <c r="K251" s="149">
        <v>8.7999999999999995E-2</v>
      </c>
      <c r="L251" s="149">
        <v>0.11700000000000001</v>
      </c>
      <c r="M251" s="149">
        <v>0.13500000000000001</v>
      </c>
      <c r="N251" s="144">
        <f t="shared" si="66"/>
        <v>24.687000000000001</v>
      </c>
      <c r="O251" s="144">
        <f>K251*G251</f>
        <v>18.567999999999998</v>
      </c>
      <c r="P251" s="144">
        <f t="shared" si="68"/>
        <v>37.979999999999997</v>
      </c>
      <c r="Q251" s="207">
        <f>SUM(N251:N255)</f>
        <v>58.939000000000007</v>
      </c>
      <c r="R251" s="207">
        <f>SUM(O251:O255)</f>
        <v>52.414999999999992</v>
      </c>
      <c r="S251" s="207">
        <f>SUM(P251:P255)</f>
        <v>77.827999999999989</v>
      </c>
      <c r="T251" s="207">
        <f>Q251+Q251*50%</f>
        <v>88.408500000000004</v>
      </c>
      <c r="U251" s="207">
        <f>R251+R251*50%</f>
        <v>78.622499999999988</v>
      </c>
      <c r="V251" s="210">
        <f>S251+S251*50%</f>
        <v>116.74199999999999</v>
      </c>
      <c r="W251" s="20"/>
      <c r="X251" s="20"/>
      <c r="Y251" s="20"/>
      <c r="Z251" s="20"/>
    </row>
    <row r="252" spans="2:26" ht="16.5" customHeight="1" x14ac:dyDescent="0.25">
      <c r="B252" s="254"/>
      <c r="C252" s="205"/>
      <c r="D252" s="205"/>
      <c r="E252" s="205"/>
      <c r="F252" s="3" t="s">
        <v>58</v>
      </c>
      <c r="G252" s="137">
        <v>405</v>
      </c>
      <c r="H252" s="8">
        <v>1.6E-2</v>
      </c>
      <c r="I252" s="8">
        <v>2.1000000000000001E-2</v>
      </c>
      <c r="J252" s="8">
        <v>2.4E-2</v>
      </c>
      <c r="K252" s="140">
        <v>1.4999999999999999E-2</v>
      </c>
      <c r="L252" s="140">
        <v>0.02</v>
      </c>
      <c r="M252" s="140">
        <v>2.3E-2</v>
      </c>
      <c r="N252" s="137">
        <f t="shared" si="66"/>
        <v>6.48</v>
      </c>
      <c r="O252" s="137">
        <f>K252*G252</f>
        <v>6.0750000000000002</v>
      </c>
      <c r="P252" s="137">
        <f t="shared" si="68"/>
        <v>9.7200000000000006</v>
      </c>
      <c r="Q252" s="208"/>
      <c r="R252" s="208"/>
      <c r="S252" s="208"/>
      <c r="T252" s="208"/>
      <c r="U252" s="208"/>
      <c r="V252" s="211"/>
      <c r="W252" s="20"/>
      <c r="X252" s="20"/>
      <c r="Y252" s="20"/>
      <c r="Z252" s="20"/>
    </row>
    <row r="253" spans="2:26" ht="16.5" customHeight="1" x14ac:dyDescent="0.25">
      <c r="B253" s="254"/>
      <c r="C253" s="205"/>
      <c r="D253" s="205"/>
      <c r="E253" s="205"/>
      <c r="F253" s="48" t="s">
        <v>68</v>
      </c>
      <c r="G253" s="143">
        <v>1178</v>
      </c>
      <c r="H253" s="8">
        <v>2E-3</v>
      </c>
      <c r="I253" s="8">
        <v>3.0000000000000001E-3</v>
      </c>
      <c r="J253" s="8">
        <v>4.0000000000000001E-3</v>
      </c>
      <c r="K253" s="140">
        <v>2E-3</v>
      </c>
      <c r="L253" s="8">
        <v>3.0000000000000001E-3</v>
      </c>
      <c r="M253" s="8">
        <v>4.0000000000000001E-3</v>
      </c>
      <c r="N253" s="143">
        <f t="shared" si="66"/>
        <v>2.3559999999999999</v>
      </c>
      <c r="O253" s="143">
        <f>K253*G253</f>
        <v>2.3559999999999999</v>
      </c>
      <c r="P253" s="143">
        <f t="shared" si="68"/>
        <v>4.7119999999999997</v>
      </c>
      <c r="Q253" s="208"/>
      <c r="R253" s="208"/>
      <c r="S253" s="208"/>
      <c r="T253" s="208"/>
      <c r="U253" s="208"/>
      <c r="V253" s="211"/>
      <c r="W253" s="20"/>
      <c r="X253" s="20"/>
      <c r="Y253" s="20"/>
      <c r="Z253" s="20"/>
    </row>
    <row r="254" spans="2:26" ht="16.5" customHeight="1" x14ac:dyDescent="0.25">
      <c r="B254" s="257"/>
      <c r="C254" s="205"/>
      <c r="D254" s="205"/>
      <c r="E254" s="205"/>
      <c r="F254" s="45" t="s">
        <v>10</v>
      </c>
      <c r="G254" s="137">
        <v>76</v>
      </c>
      <c r="H254" s="136">
        <v>1E-3</v>
      </c>
      <c r="I254" s="136">
        <v>1E-3</v>
      </c>
      <c r="J254" s="136">
        <v>1E-3</v>
      </c>
      <c r="K254" s="136">
        <v>1E-3</v>
      </c>
      <c r="L254" s="136">
        <v>1E-3</v>
      </c>
      <c r="M254" s="136">
        <v>1E-3</v>
      </c>
      <c r="N254" s="137">
        <f t="shared" si="66"/>
        <v>7.5999999999999998E-2</v>
      </c>
      <c r="O254" s="137">
        <f>I254*G254</f>
        <v>7.5999999999999998E-2</v>
      </c>
      <c r="P254" s="137">
        <f t="shared" si="68"/>
        <v>7.5999999999999998E-2</v>
      </c>
      <c r="Q254" s="208"/>
      <c r="R254" s="208"/>
      <c r="S254" s="208"/>
      <c r="T254" s="208"/>
      <c r="U254" s="208"/>
      <c r="V254" s="211"/>
      <c r="W254" s="20"/>
      <c r="X254" s="20"/>
      <c r="Y254" s="20"/>
      <c r="Z254" s="20"/>
    </row>
    <row r="255" spans="2:26" ht="15.75" customHeight="1" thickBot="1" x14ac:dyDescent="0.3">
      <c r="B255" s="242"/>
      <c r="C255" s="256"/>
      <c r="D255" s="256"/>
      <c r="E255" s="256"/>
      <c r="F255" s="49" t="s">
        <v>12</v>
      </c>
      <c r="G255" s="38">
        <v>5068</v>
      </c>
      <c r="H255" s="150">
        <v>5.0000000000000001E-3</v>
      </c>
      <c r="I255" s="150">
        <v>5.0000000000000001E-3</v>
      </c>
      <c r="J255" s="150">
        <v>5.0000000000000001E-3</v>
      </c>
      <c r="K255" s="150">
        <v>5.0000000000000001E-3</v>
      </c>
      <c r="L255" s="150">
        <v>5.0000000000000001E-3</v>
      </c>
      <c r="M255" s="150">
        <v>5.0000000000000001E-3</v>
      </c>
      <c r="N255" s="38">
        <f t="shared" si="66"/>
        <v>25.34</v>
      </c>
      <c r="O255" s="38">
        <f>K255*G255</f>
        <v>25.34</v>
      </c>
      <c r="P255" s="38">
        <f t="shared" si="68"/>
        <v>25.34</v>
      </c>
      <c r="Q255" s="209"/>
      <c r="R255" s="209"/>
      <c r="S255" s="209"/>
      <c r="T255" s="209"/>
      <c r="U255" s="209"/>
      <c r="V255" s="212"/>
      <c r="W255" s="20"/>
      <c r="X255" s="20"/>
      <c r="Y255" s="20"/>
      <c r="Z255" s="20"/>
    </row>
    <row r="256" spans="2:26" ht="15.75" customHeight="1" x14ac:dyDescent="0.25">
      <c r="B256" s="146" t="s">
        <v>111</v>
      </c>
      <c r="C256" s="138">
        <v>200</v>
      </c>
      <c r="D256" s="138">
        <v>200</v>
      </c>
      <c r="E256" s="138">
        <v>200</v>
      </c>
      <c r="F256" s="146" t="s">
        <v>111</v>
      </c>
      <c r="G256" s="137">
        <v>200</v>
      </c>
      <c r="H256" s="6">
        <v>0.2</v>
      </c>
      <c r="I256" s="6">
        <v>0.2</v>
      </c>
      <c r="J256" s="6">
        <v>0.2</v>
      </c>
      <c r="K256" s="6">
        <v>0.2</v>
      </c>
      <c r="L256" s="6">
        <v>0.2</v>
      </c>
      <c r="M256" s="6">
        <v>0.2</v>
      </c>
      <c r="N256" s="137">
        <f t="shared" si="66"/>
        <v>40</v>
      </c>
      <c r="O256" s="137">
        <f>I256*G256</f>
        <v>40</v>
      </c>
      <c r="P256" s="137">
        <f t="shared" si="68"/>
        <v>40</v>
      </c>
      <c r="Q256" s="141">
        <f>SUM(N256:N256)</f>
        <v>40</v>
      </c>
      <c r="R256" s="141">
        <f>SUM(O256:O256)</f>
        <v>40</v>
      </c>
      <c r="S256" s="153">
        <f>SUM(P256:P256)</f>
        <v>40</v>
      </c>
      <c r="T256" s="72">
        <f t="shared" ref="T256:V257" si="69">Q256+Q256*50%</f>
        <v>60</v>
      </c>
      <c r="U256" s="72">
        <f t="shared" si="69"/>
        <v>60</v>
      </c>
      <c r="V256" s="72">
        <f t="shared" si="69"/>
        <v>60</v>
      </c>
      <c r="W256" s="20"/>
      <c r="X256" s="20"/>
      <c r="Y256" s="20"/>
      <c r="Z256" s="20"/>
    </row>
    <row r="257" spans="2:26" ht="15.75" x14ac:dyDescent="0.25">
      <c r="B257" s="10" t="s">
        <v>14</v>
      </c>
      <c r="C257" s="136">
        <v>20</v>
      </c>
      <c r="D257" s="136">
        <v>35</v>
      </c>
      <c r="E257" s="136">
        <v>40</v>
      </c>
      <c r="F257" s="17" t="s">
        <v>14</v>
      </c>
      <c r="G257" s="137">
        <v>594</v>
      </c>
      <c r="H257" s="6">
        <v>0.02</v>
      </c>
      <c r="I257" s="136">
        <v>3.5000000000000003E-2</v>
      </c>
      <c r="J257" s="6">
        <v>0.04</v>
      </c>
      <c r="K257" s="6">
        <v>0.02</v>
      </c>
      <c r="L257" s="136">
        <v>3.5000000000000003E-2</v>
      </c>
      <c r="M257" s="6">
        <v>0.04</v>
      </c>
      <c r="N257" s="137">
        <f t="shared" si="66"/>
        <v>11.88</v>
      </c>
      <c r="O257" s="137">
        <f>I257*G257</f>
        <v>20.790000000000003</v>
      </c>
      <c r="P257" s="137">
        <f t="shared" si="68"/>
        <v>23.76</v>
      </c>
      <c r="Q257" s="137">
        <f>SUM(N257)</f>
        <v>11.88</v>
      </c>
      <c r="R257" s="137">
        <f>SUM(O257)</f>
        <v>20.790000000000003</v>
      </c>
      <c r="S257" s="12">
        <f>SUM(P257)</f>
        <v>23.76</v>
      </c>
      <c r="T257" s="72">
        <f t="shared" si="69"/>
        <v>17.82</v>
      </c>
      <c r="U257" s="72">
        <f t="shared" si="69"/>
        <v>31.185000000000002</v>
      </c>
      <c r="V257" s="72">
        <f t="shared" si="69"/>
        <v>35.64</v>
      </c>
      <c r="W257" s="20"/>
      <c r="X257" s="20"/>
      <c r="Y257" s="20"/>
      <c r="Z257" s="20"/>
    </row>
    <row r="258" spans="2:26" ht="15.75" x14ac:dyDescent="0.25">
      <c r="B258" s="24"/>
      <c r="C258" s="24"/>
      <c r="D258" s="24"/>
      <c r="E258" s="24"/>
      <c r="F258" s="24"/>
      <c r="G258" s="25"/>
      <c r="H258" s="24"/>
      <c r="I258" s="24"/>
      <c r="J258" s="24"/>
      <c r="K258" s="24"/>
      <c r="L258" s="24"/>
      <c r="M258" s="24"/>
      <c r="N258" s="25"/>
      <c r="O258" s="25"/>
      <c r="P258" s="25"/>
      <c r="Q258" s="23">
        <f>SUM(Q244:Q257)</f>
        <v>275.70859999999999</v>
      </c>
      <c r="R258" s="23">
        <f>SUM(R244:R257)</f>
        <v>357.66559999999998</v>
      </c>
      <c r="S258" s="23">
        <f>SUM(S244:S257)</f>
        <v>461.27260000000001</v>
      </c>
      <c r="T258" s="30">
        <f>SUM(T244:T257)</f>
        <v>413.56290000000001</v>
      </c>
      <c r="U258" s="30">
        <f>R258+R258*50%</f>
        <v>536.49839999999995</v>
      </c>
      <c r="V258" s="30">
        <f>S258+S258*50%</f>
        <v>691.90890000000002</v>
      </c>
      <c r="W258" s="20"/>
      <c r="X258" s="20"/>
      <c r="Y258" s="20"/>
      <c r="Z258" s="20"/>
    </row>
    <row r="259" spans="2:26" ht="15.75" x14ac:dyDescent="0.25">
      <c r="B259" s="24" t="s">
        <v>26</v>
      </c>
      <c r="C259" s="24"/>
      <c r="D259" s="24"/>
      <c r="E259" s="24"/>
      <c r="F259" s="24"/>
      <c r="G259" s="25"/>
      <c r="H259" s="24"/>
      <c r="I259" s="24"/>
      <c r="J259" s="24"/>
      <c r="K259" s="24"/>
      <c r="L259" s="24"/>
      <c r="M259" s="24"/>
      <c r="N259" s="25"/>
      <c r="O259" s="25"/>
      <c r="P259" s="25"/>
      <c r="Q259" s="26"/>
      <c r="R259" s="26"/>
      <c r="S259" s="26"/>
      <c r="T259" s="25"/>
      <c r="U259" s="25"/>
      <c r="V259" s="25"/>
      <c r="W259" s="20"/>
      <c r="X259" s="20"/>
      <c r="Y259" s="20"/>
      <c r="Z259" s="20"/>
    </row>
    <row r="260" spans="2:26" ht="15.75" customHeight="1" x14ac:dyDescent="0.25">
      <c r="B260" s="215" t="s">
        <v>80</v>
      </c>
      <c r="C260" s="216">
        <v>60</v>
      </c>
      <c r="D260" s="216">
        <v>100</v>
      </c>
      <c r="E260" s="216">
        <v>100</v>
      </c>
      <c r="F260" s="3" t="s">
        <v>82</v>
      </c>
      <c r="G260" s="137">
        <v>348</v>
      </c>
      <c r="H260" s="4">
        <v>4.9000000000000002E-2</v>
      </c>
      <c r="I260" s="4">
        <v>0.09</v>
      </c>
      <c r="J260" s="4">
        <v>0.09</v>
      </c>
      <c r="K260" s="27">
        <v>3.6999999999999998E-2</v>
      </c>
      <c r="L260" s="27">
        <v>7.0999999999999994E-2</v>
      </c>
      <c r="M260" s="27">
        <v>7.0999999999999994E-2</v>
      </c>
      <c r="N260" s="137">
        <f t="shared" ref="N260:N273" si="70">H260*G260</f>
        <v>17.052</v>
      </c>
      <c r="O260" s="137">
        <f t="shared" ref="O260:O273" si="71">I260*G260</f>
        <v>31.32</v>
      </c>
      <c r="P260" s="137">
        <f t="shared" ref="P260:P273" si="72">J260*G260</f>
        <v>31.32</v>
      </c>
      <c r="Q260" s="213">
        <f>SUM(N260:N262)</f>
        <v>31.93</v>
      </c>
      <c r="R260" s="213">
        <f>SUM(O260:O262)</f>
        <v>53.040999999999997</v>
      </c>
      <c r="S260" s="213">
        <f>SUM(P260:P262)</f>
        <v>53.040999999999997</v>
      </c>
      <c r="T260" s="213">
        <f>Q260+Q260*50%</f>
        <v>47.894999999999996</v>
      </c>
      <c r="U260" s="213">
        <f>R260+R260*50%</f>
        <v>79.561499999999995</v>
      </c>
      <c r="V260" s="213">
        <f>S260+S260*50%</f>
        <v>79.561499999999995</v>
      </c>
      <c r="W260" s="20"/>
      <c r="X260" s="20"/>
      <c r="Y260" s="20"/>
      <c r="Z260" s="20"/>
    </row>
    <row r="261" spans="2:26" ht="15.75" x14ac:dyDescent="0.25">
      <c r="B261" s="215"/>
      <c r="C261" s="216"/>
      <c r="D261" s="216"/>
      <c r="E261" s="216"/>
      <c r="F261" s="3" t="s">
        <v>83</v>
      </c>
      <c r="G261" s="137">
        <v>770</v>
      </c>
      <c r="H261" s="137">
        <v>1.4E-2</v>
      </c>
      <c r="I261" s="4">
        <v>2.1999999999999999E-2</v>
      </c>
      <c r="J261" s="4">
        <v>2.1999999999999999E-2</v>
      </c>
      <c r="K261" s="4">
        <v>1.2E-2</v>
      </c>
      <c r="L261" s="4">
        <v>0.02</v>
      </c>
      <c r="M261" s="4">
        <v>0.02</v>
      </c>
      <c r="N261" s="137">
        <f t="shared" si="70"/>
        <v>10.78</v>
      </c>
      <c r="O261" s="137">
        <f t="shared" si="71"/>
        <v>16.939999999999998</v>
      </c>
      <c r="P261" s="137">
        <f t="shared" si="72"/>
        <v>16.939999999999998</v>
      </c>
      <c r="Q261" s="216"/>
      <c r="R261" s="216"/>
      <c r="S261" s="216"/>
      <c r="T261" s="213"/>
      <c r="U261" s="213"/>
      <c r="V261" s="213"/>
      <c r="W261" s="20"/>
      <c r="X261" s="20"/>
      <c r="Y261" s="20"/>
      <c r="Z261" s="20"/>
    </row>
    <row r="262" spans="2:26" ht="15.75" x14ac:dyDescent="0.25">
      <c r="B262" s="215"/>
      <c r="C262" s="216"/>
      <c r="D262" s="216"/>
      <c r="E262" s="216"/>
      <c r="F262" s="13" t="s">
        <v>35</v>
      </c>
      <c r="G262" s="137">
        <v>683</v>
      </c>
      <c r="H262" s="136">
        <v>6.0000000000000001E-3</v>
      </c>
      <c r="I262" s="136">
        <v>7.0000000000000001E-3</v>
      </c>
      <c r="J262" s="136">
        <v>7.0000000000000001E-3</v>
      </c>
      <c r="K262" s="136">
        <v>6.0000000000000001E-3</v>
      </c>
      <c r="L262" s="136">
        <v>7.0000000000000001E-3</v>
      </c>
      <c r="M262" s="136">
        <v>7.0000000000000001E-3</v>
      </c>
      <c r="N262" s="137">
        <f t="shared" si="70"/>
        <v>4.0979999999999999</v>
      </c>
      <c r="O262" s="137">
        <f t="shared" si="71"/>
        <v>4.7809999999999997</v>
      </c>
      <c r="P262" s="137">
        <f t="shared" si="72"/>
        <v>4.7809999999999997</v>
      </c>
      <c r="Q262" s="216"/>
      <c r="R262" s="216"/>
      <c r="S262" s="216"/>
      <c r="T262" s="213"/>
      <c r="U262" s="213"/>
      <c r="V262" s="213"/>
      <c r="W262" s="20"/>
      <c r="X262" s="20"/>
      <c r="Y262" s="20"/>
      <c r="Z262" s="20"/>
    </row>
    <row r="263" spans="2:26" ht="15.75" x14ac:dyDescent="0.25">
      <c r="B263" s="249" t="s">
        <v>142</v>
      </c>
      <c r="C263" s="218">
        <v>200</v>
      </c>
      <c r="D263" s="218">
        <v>200</v>
      </c>
      <c r="E263" s="218">
        <v>250</v>
      </c>
      <c r="F263" s="3" t="s">
        <v>140</v>
      </c>
      <c r="G263" s="137">
        <v>4650</v>
      </c>
      <c r="H263" s="6">
        <v>6.5000000000000002E-2</v>
      </c>
      <c r="I263" s="6">
        <v>6.5000000000000002E-2</v>
      </c>
      <c r="J263" s="6">
        <v>8.1000000000000003E-2</v>
      </c>
      <c r="K263" s="6">
        <v>3.7999999999999999E-2</v>
      </c>
      <c r="L263" s="6">
        <v>3.7999999999999999E-2</v>
      </c>
      <c r="M263" s="6">
        <v>4.7E-2</v>
      </c>
      <c r="N263" s="137">
        <f t="shared" si="70"/>
        <v>302.25</v>
      </c>
      <c r="O263" s="137">
        <f t="shared" si="71"/>
        <v>302.25</v>
      </c>
      <c r="P263" s="137">
        <f t="shared" si="72"/>
        <v>376.65000000000003</v>
      </c>
      <c r="Q263" s="204">
        <f>SUM(N263:N267)</f>
        <v>315.77600000000007</v>
      </c>
      <c r="R263" s="204">
        <f>SUM(O263:O267)</f>
        <v>315.77600000000007</v>
      </c>
      <c r="S263" s="204">
        <f>SUM(P263:P267)</f>
        <v>393.33200000000005</v>
      </c>
      <c r="T263" s="216">
        <f>Q263+Q263*50%</f>
        <v>473.6640000000001</v>
      </c>
      <c r="U263" s="213">
        <f>R263+R263*50%</f>
        <v>473.6640000000001</v>
      </c>
      <c r="V263" s="213">
        <f>S263+S263*50%</f>
        <v>589.99800000000005</v>
      </c>
      <c r="W263" s="20"/>
      <c r="X263" s="20"/>
      <c r="Y263" s="20"/>
      <c r="Z263" s="20"/>
    </row>
    <row r="264" spans="2:26" ht="15.75" x14ac:dyDescent="0.25">
      <c r="B264" s="250"/>
      <c r="C264" s="205"/>
      <c r="D264" s="205"/>
      <c r="E264" s="205"/>
      <c r="F264" s="3" t="s">
        <v>105</v>
      </c>
      <c r="G264" s="137">
        <v>170</v>
      </c>
      <c r="H264" s="6">
        <v>5.0000000000000001E-3</v>
      </c>
      <c r="I264" s="6">
        <v>5.0000000000000001E-3</v>
      </c>
      <c r="J264" s="6">
        <v>6.0000000000000001E-3</v>
      </c>
      <c r="K264" s="6">
        <v>5.0000000000000001E-3</v>
      </c>
      <c r="L264" s="6">
        <v>5.0000000000000001E-3</v>
      </c>
      <c r="M264" s="6">
        <v>6.0000000000000001E-3</v>
      </c>
      <c r="N264" s="137">
        <f t="shared" si="70"/>
        <v>0.85</v>
      </c>
      <c r="O264" s="137">
        <f t="shared" si="71"/>
        <v>0.85</v>
      </c>
      <c r="P264" s="137">
        <f t="shared" si="72"/>
        <v>1.02</v>
      </c>
      <c r="Q264" s="208"/>
      <c r="R264" s="208"/>
      <c r="S264" s="208"/>
      <c r="T264" s="216"/>
      <c r="U264" s="213"/>
      <c r="V264" s="213"/>
      <c r="W264" s="20"/>
      <c r="X264" s="20"/>
      <c r="Y264" s="20"/>
      <c r="Z264" s="20"/>
    </row>
    <row r="265" spans="2:26" ht="15.75" x14ac:dyDescent="0.25">
      <c r="B265" s="250"/>
      <c r="C265" s="205"/>
      <c r="D265" s="205"/>
      <c r="E265" s="205"/>
      <c r="F265" s="3" t="s">
        <v>11</v>
      </c>
      <c r="G265" s="137">
        <v>133</v>
      </c>
      <c r="H265" s="136">
        <v>1.7000000000000001E-2</v>
      </c>
      <c r="I265" s="136">
        <v>1.7000000000000001E-2</v>
      </c>
      <c r="J265" s="136">
        <v>2.1999999999999999E-2</v>
      </c>
      <c r="K265" s="136">
        <v>1.4999999999999999E-2</v>
      </c>
      <c r="L265" s="136">
        <v>1.4999999999999999E-2</v>
      </c>
      <c r="M265" s="136">
        <v>1.7999999999999999E-2</v>
      </c>
      <c r="N265" s="137">
        <f t="shared" si="70"/>
        <v>2.2610000000000001</v>
      </c>
      <c r="O265" s="137">
        <f t="shared" si="71"/>
        <v>2.2610000000000001</v>
      </c>
      <c r="P265" s="137">
        <f t="shared" si="72"/>
        <v>2.9259999999999997</v>
      </c>
      <c r="Q265" s="205"/>
      <c r="R265" s="205"/>
      <c r="S265" s="205"/>
      <c r="T265" s="216"/>
      <c r="U265" s="213"/>
      <c r="V265" s="213"/>
      <c r="W265" s="20"/>
      <c r="X265" s="20"/>
      <c r="Y265" s="20"/>
      <c r="Z265" s="20"/>
    </row>
    <row r="266" spans="2:26" ht="15.75" x14ac:dyDescent="0.25">
      <c r="B266" s="250"/>
      <c r="C266" s="205"/>
      <c r="D266" s="205"/>
      <c r="E266" s="205"/>
      <c r="F266" s="3" t="s">
        <v>17</v>
      </c>
      <c r="G266" s="137">
        <v>211</v>
      </c>
      <c r="H266" s="136">
        <v>4.9000000000000002E-2</v>
      </c>
      <c r="I266" s="136">
        <v>4.9000000000000002E-2</v>
      </c>
      <c r="J266" s="6">
        <v>0.06</v>
      </c>
      <c r="K266" s="6">
        <v>3.5999999999999997E-2</v>
      </c>
      <c r="L266" s="6">
        <v>3.5999999999999997E-2</v>
      </c>
      <c r="M266" s="6">
        <v>4.4999999999999998E-2</v>
      </c>
      <c r="N266" s="137">
        <f t="shared" si="70"/>
        <v>10.339</v>
      </c>
      <c r="O266" s="137">
        <f t="shared" si="71"/>
        <v>10.339</v>
      </c>
      <c r="P266" s="137">
        <f t="shared" si="72"/>
        <v>12.66</v>
      </c>
      <c r="Q266" s="205"/>
      <c r="R266" s="205"/>
      <c r="S266" s="205"/>
      <c r="T266" s="216"/>
      <c r="U266" s="213"/>
      <c r="V266" s="213"/>
      <c r="W266" s="20"/>
      <c r="X266" s="20"/>
      <c r="Y266" s="20"/>
      <c r="Z266" s="20"/>
    </row>
    <row r="267" spans="2:26" ht="15.75" x14ac:dyDescent="0.25">
      <c r="B267" s="224"/>
      <c r="C267" s="206"/>
      <c r="D267" s="206"/>
      <c r="E267" s="206"/>
      <c r="F267" s="3" t="s">
        <v>10</v>
      </c>
      <c r="G267" s="137">
        <v>76</v>
      </c>
      <c r="H267" s="136">
        <v>1E-3</v>
      </c>
      <c r="I267" s="136">
        <v>1E-3</v>
      </c>
      <c r="J267" s="136">
        <v>1E-3</v>
      </c>
      <c r="K267" s="136">
        <v>1E-3</v>
      </c>
      <c r="L267" s="136">
        <v>1E-3</v>
      </c>
      <c r="M267" s="136">
        <v>1E-3</v>
      </c>
      <c r="N267" s="137">
        <f t="shared" si="70"/>
        <v>7.5999999999999998E-2</v>
      </c>
      <c r="O267" s="137">
        <f t="shared" si="71"/>
        <v>7.5999999999999998E-2</v>
      </c>
      <c r="P267" s="137">
        <f t="shared" si="72"/>
        <v>7.5999999999999998E-2</v>
      </c>
      <c r="Q267" s="206"/>
      <c r="R267" s="206"/>
      <c r="S267" s="206"/>
      <c r="T267" s="216"/>
      <c r="U267" s="213"/>
      <c r="V267" s="213"/>
      <c r="W267" s="20"/>
      <c r="X267" s="20"/>
      <c r="Y267" s="20"/>
      <c r="Z267" s="20"/>
    </row>
    <row r="268" spans="2:26" ht="15.75" x14ac:dyDescent="0.25">
      <c r="B268" s="178" t="s">
        <v>12</v>
      </c>
      <c r="C268" s="177">
        <v>20</v>
      </c>
      <c r="D268" s="177">
        <v>20</v>
      </c>
      <c r="E268" s="177">
        <v>20</v>
      </c>
      <c r="F268" s="14" t="s">
        <v>12</v>
      </c>
      <c r="G268" s="137">
        <v>5068</v>
      </c>
      <c r="H268" s="6">
        <v>0.02</v>
      </c>
      <c r="I268" s="6">
        <v>0.02</v>
      </c>
      <c r="J268" s="6">
        <v>0.02</v>
      </c>
      <c r="K268" s="6">
        <v>0.02</v>
      </c>
      <c r="L268" s="6">
        <v>0.02</v>
      </c>
      <c r="M268" s="6">
        <v>0.02</v>
      </c>
      <c r="N268" s="137">
        <f t="shared" si="70"/>
        <v>101.36</v>
      </c>
      <c r="O268" s="137">
        <f t="shared" si="71"/>
        <v>101.36</v>
      </c>
      <c r="P268" s="137">
        <f t="shared" si="72"/>
        <v>101.36</v>
      </c>
      <c r="Q268" s="137">
        <f t="shared" ref="Q268:S269" si="73">SUM(N268)</f>
        <v>101.36</v>
      </c>
      <c r="R268" s="137">
        <f t="shared" si="73"/>
        <v>101.36</v>
      </c>
      <c r="S268" s="137">
        <f t="shared" si="73"/>
        <v>101.36</v>
      </c>
      <c r="T268" s="137">
        <f t="shared" ref="T268:V270" si="74">Q268+Q268*50%</f>
        <v>152.04</v>
      </c>
      <c r="U268" s="137">
        <f t="shared" si="74"/>
        <v>152.04</v>
      </c>
      <c r="V268" s="137">
        <f t="shared" si="74"/>
        <v>152.04</v>
      </c>
      <c r="W268" s="20"/>
      <c r="X268" s="20"/>
      <c r="Y268" s="20"/>
      <c r="Z268" s="20"/>
    </row>
    <row r="269" spans="2:26" ht="15.75" x14ac:dyDescent="0.25">
      <c r="B269" s="147" t="s">
        <v>108</v>
      </c>
      <c r="C269" s="136">
        <v>20</v>
      </c>
      <c r="D269" s="136">
        <v>20</v>
      </c>
      <c r="E269" s="136">
        <v>20</v>
      </c>
      <c r="F269" s="3" t="s">
        <v>71</v>
      </c>
      <c r="G269" s="137">
        <v>5603</v>
      </c>
      <c r="H269" s="6">
        <v>0.02</v>
      </c>
      <c r="I269" s="6">
        <v>0.02</v>
      </c>
      <c r="J269" s="6">
        <v>0.02</v>
      </c>
      <c r="K269" s="6">
        <v>0.02</v>
      </c>
      <c r="L269" s="6">
        <v>0.02</v>
      </c>
      <c r="M269" s="6">
        <v>0.02</v>
      </c>
      <c r="N269" s="137">
        <f t="shared" si="70"/>
        <v>112.06</v>
      </c>
      <c r="O269" s="137">
        <f t="shared" si="71"/>
        <v>112.06</v>
      </c>
      <c r="P269" s="137">
        <f t="shared" si="72"/>
        <v>112.06</v>
      </c>
      <c r="Q269" s="137">
        <f t="shared" si="73"/>
        <v>112.06</v>
      </c>
      <c r="R269" s="137">
        <f t="shared" si="73"/>
        <v>112.06</v>
      </c>
      <c r="S269" s="137">
        <f t="shared" si="73"/>
        <v>112.06</v>
      </c>
      <c r="T269" s="137">
        <f t="shared" si="74"/>
        <v>168.09</v>
      </c>
      <c r="U269" s="137">
        <f t="shared" si="74"/>
        <v>168.09</v>
      </c>
      <c r="V269" s="137">
        <f t="shared" si="74"/>
        <v>168.09</v>
      </c>
      <c r="W269" s="20"/>
      <c r="X269" s="20"/>
      <c r="Y269" s="20"/>
      <c r="Z269" s="20"/>
    </row>
    <row r="270" spans="2:26" ht="15.75" customHeight="1" x14ac:dyDescent="0.25">
      <c r="B270" s="249" t="s">
        <v>39</v>
      </c>
      <c r="C270" s="218">
        <v>200</v>
      </c>
      <c r="D270" s="218">
        <v>200</v>
      </c>
      <c r="E270" s="218">
        <v>200</v>
      </c>
      <c r="F270" s="3" t="s">
        <v>102</v>
      </c>
      <c r="G270" s="137">
        <v>770</v>
      </c>
      <c r="H270" s="4">
        <v>0.02</v>
      </c>
      <c r="I270" s="4">
        <v>0.02</v>
      </c>
      <c r="J270" s="4">
        <v>0.02</v>
      </c>
      <c r="K270" s="4">
        <v>0.02</v>
      </c>
      <c r="L270" s="4">
        <v>0.02</v>
      </c>
      <c r="M270" s="4">
        <v>0.02</v>
      </c>
      <c r="N270" s="137">
        <f t="shared" si="70"/>
        <v>15.4</v>
      </c>
      <c r="O270" s="137">
        <f t="shared" si="71"/>
        <v>15.4</v>
      </c>
      <c r="P270" s="137">
        <f t="shared" si="72"/>
        <v>15.4</v>
      </c>
      <c r="Q270" s="213">
        <f>SUM(N270:N272)</f>
        <v>26.1</v>
      </c>
      <c r="R270" s="213">
        <f>SUM(O270:O272)</f>
        <v>26.1</v>
      </c>
      <c r="S270" s="213">
        <f>SUM(P270:P272)</f>
        <v>26.1</v>
      </c>
      <c r="T270" s="213">
        <f t="shared" si="74"/>
        <v>39.150000000000006</v>
      </c>
      <c r="U270" s="213">
        <f t="shared" si="74"/>
        <v>39.150000000000006</v>
      </c>
      <c r="V270" s="213">
        <f t="shared" si="74"/>
        <v>39.150000000000006</v>
      </c>
      <c r="W270" s="20"/>
      <c r="X270" s="20"/>
      <c r="Y270" s="20"/>
      <c r="Z270" s="20"/>
    </row>
    <row r="271" spans="2:26" ht="15" customHeight="1" x14ac:dyDescent="0.25">
      <c r="B271" s="250"/>
      <c r="C271" s="205"/>
      <c r="D271" s="205"/>
      <c r="E271" s="205"/>
      <c r="F271" s="14" t="s">
        <v>19</v>
      </c>
      <c r="G271" s="137">
        <v>435</v>
      </c>
      <c r="H271" s="136">
        <v>0.02</v>
      </c>
      <c r="I271" s="6">
        <v>0.02</v>
      </c>
      <c r="J271" s="136">
        <v>0.02</v>
      </c>
      <c r="K271" s="136">
        <v>0.02</v>
      </c>
      <c r="L271" s="6">
        <v>0.02</v>
      </c>
      <c r="M271" s="136">
        <v>0.02</v>
      </c>
      <c r="N271" s="137">
        <f t="shared" si="70"/>
        <v>8.7000000000000011</v>
      </c>
      <c r="O271" s="137">
        <f t="shared" si="71"/>
        <v>8.7000000000000011</v>
      </c>
      <c r="P271" s="137">
        <f t="shared" si="72"/>
        <v>8.7000000000000011</v>
      </c>
      <c r="Q271" s="216"/>
      <c r="R271" s="216"/>
      <c r="S271" s="216"/>
      <c r="T271" s="213"/>
      <c r="U271" s="213"/>
      <c r="V271" s="213"/>
      <c r="W271" s="20"/>
      <c r="X271" s="20"/>
      <c r="Y271" s="20"/>
      <c r="Z271" s="20"/>
    </row>
    <row r="272" spans="2:26" ht="14.25" customHeight="1" x14ac:dyDescent="0.25">
      <c r="B272" s="224"/>
      <c r="C272" s="206"/>
      <c r="D272" s="206"/>
      <c r="E272" s="206"/>
      <c r="F272" s="65" t="s">
        <v>20</v>
      </c>
      <c r="G272" s="141">
        <v>2000</v>
      </c>
      <c r="H272" s="138">
        <v>1E-3</v>
      </c>
      <c r="I272" s="138">
        <v>1E-3</v>
      </c>
      <c r="J272" s="138">
        <v>1E-3</v>
      </c>
      <c r="K272" s="138">
        <v>1E-3</v>
      </c>
      <c r="L272" s="138">
        <v>1E-3</v>
      </c>
      <c r="M272" s="138">
        <v>1E-3</v>
      </c>
      <c r="N272" s="137">
        <f t="shared" si="70"/>
        <v>2</v>
      </c>
      <c r="O272" s="137">
        <f t="shared" si="71"/>
        <v>2</v>
      </c>
      <c r="P272" s="137">
        <f t="shared" si="72"/>
        <v>2</v>
      </c>
      <c r="Q272" s="216"/>
      <c r="R272" s="216"/>
      <c r="S272" s="216"/>
      <c r="T272" s="213"/>
      <c r="U272" s="213"/>
      <c r="V272" s="213"/>
      <c r="W272" s="20"/>
      <c r="X272" s="20"/>
      <c r="Y272" s="20"/>
      <c r="Z272" s="20"/>
    </row>
    <row r="273" spans="2:26" ht="15.75" x14ac:dyDescent="0.25">
      <c r="B273" s="10" t="s">
        <v>14</v>
      </c>
      <c r="C273" s="136">
        <v>20</v>
      </c>
      <c r="D273" s="136">
        <v>35</v>
      </c>
      <c r="E273" s="136">
        <v>40</v>
      </c>
      <c r="F273" s="29" t="s">
        <v>14</v>
      </c>
      <c r="G273" s="137">
        <v>594</v>
      </c>
      <c r="H273" s="6">
        <v>0.02</v>
      </c>
      <c r="I273" s="136">
        <v>3.5000000000000003E-2</v>
      </c>
      <c r="J273" s="6">
        <v>0.04</v>
      </c>
      <c r="K273" s="6">
        <v>0.02</v>
      </c>
      <c r="L273" s="136">
        <v>3.5000000000000003E-2</v>
      </c>
      <c r="M273" s="6">
        <v>0.04</v>
      </c>
      <c r="N273" s="137">
        <f t="shared" si="70"/>
        <v>11.88</v>
      </c>
      <c r="O273" s="137">
        <f t="shared" si="71"/>
        <v>20.790000000000003</v>
      </c>
      <c r="P273" s="137">
        <f t="shared" si="72"/>
        <v>23.76</v>
      </c>
      <c r="Q273" s="137">
        <f>SUM(N273)</f>
        <v>11.88</v>
      </c>
      <c r="R273" s="137">
        <f>SUM(O273)</f>
        <v>20.790000000000003</v>
      </c>
      <c r="S273" s="137">
        <f>SUM(P273)</f>
        <v>23.76</v>
      </c>
      <c r="T273" s="137">
        <f t="shared" ref="T273:V274" si="75">Q273+Q273*50%</f>
        <v>17.82</v>
      </c>
      <c r="U273" s="137">
        <f t="shared" si="75"/>
        <v>31.185000000000002</v>
      </c>
      <c r="V273" s="137">
        <f t="shared" si="75"/>
        <v>35.64</v>
      </c>
      <c r="W273" s="20"/>
      <c r="X273" s="20"/>
      <c r="Y273" s="20"/>
      <c r="Z273" s="20"/>
    </row>
    <row r="274" spans="2:26" ht="15.75" x14ac:dyDescent="0.25">
      <c r="B274" s="24"/>
      <c r="C274" s="24"/>
      <c r="D274" s="24"/>
      <c r="E274" s="24"/>
      <c r="F274" s="24"/>
      <c r="G274" s="25"/>
      <c r="H274" s="24"/>
      <c r="I274" s="24"/>
      <c r="J274" s="24"/>
      <c r="K274" s="24"/>
      <c r="L274" s="24"/>
      <c r="M274" s="24"/>
      <c r="N274" s="25"/>
      <c r="O274" s="25"/>
      <c r="P274" s="25"/>
      <c r="Q274" s="23">
        <f>SUM(Q260:Q273)</f>
        <v>599.10600000000011</v>
      </c>
      <c r="R274" s="23">
        <f>SUM(R260:R273)</f>
        <v>629.12700000000007</v>
      </c>
      <c r="S274" s="23">
        <f>SUM(S260:S273)</f>
        <v>709.65300000000013</v>
      </c>
      <c r="T274" s="23">
        <f t="shared" si="75"/>
        <v>898.65900000000011</v>
      </c>
      <c r="U274" s="23">
        <f t="shared" si="75"/>
        <v>943.69050000000016</v>
      </c>
      <c r="V274" s="23">
        <f t="shared" si="75"/>
        <v>1064.4795000000001</v>
      </c>
      <c r="W274" s="20"/>
      <c r="X274" s="20"/>
      <c r="Y274" s="20"/>
      <c r="Z274" s="20"/>
    </row>
    <row r="275" spans="2:26" ht="16.5" thickBot="1" x14ac:dyDescent="0.3">
      <c r="B275" s="24" t="s">
        <v>42</v>
      </c>
      <c r="C275" s="24"/>
      <c r="D275" s="24"/>
      <c r="E275" s="24"/>
      <c r="F275" s="24"/>
      <c r="G275" s="25"/>
      <c r="H275" s="24"/>
      <c r="I275" s="24"/>
      <c r="J275" s="24"/>
      <c r="K275" s="24"/>
      <c r="L275" s="24"/>
      <c r="M275" s="24"/>
      <c r="N275" s="25"/>
      <c r="O275" s="25"/>
      <c r="P275" s="25"/>
      <c r="Q275" s="26"/>
      <c r="R275" s="26"/>
      <c r="S275" s="26"/>
      <c r="T275" s="25"/>
      <c r="U275" s="25"/>
      <c r="V275" s="25"/>
      <c r="W275" s="20"/>
      <c r="X275" s="20"/>
      <c r="Y275" s="20"/>
      <c r="Z275" s="20"/>
    </row>
    <row r="276" spans="2:26" ht="15.75" customHeight="1" x14ac:dyDescent="0.25">
      <c r="B276" s="220" t="s">
        <v>112</v>
      </c>
      <c r="C276" s="243" t="s">
        <v>148</v>
      </c>
      <c r="D276" s="243" t="s">
        <v>146</v>
      </c>
      <c r="E276" s="246" t="s">
        <v>147</v>
      </c>
      <c r="F276" s="44" t="s">
        <v>62</v>
      </c>
      <c r="G276" s="36">
        <v>2710</v>
      </c>
      <c r="H276" s="7">
        <v>5.1999999999999998E-2</v>
      </c>
      <c r="I276" s="7">
        <v>7.8E-2</v>
      </c>
      <c r="J276" s="7">
        <v>0.104</v>
      </c>
      <c r="K276" s="7">
        <v>3.7999999999999999E-2</v>
      </c>
      <c r="L276" s="7">
        <v>5.7000000000000002E-2</v>
      </c>
      <c r="M276" s="7">
        <v>7.5999999999999998E-2</v>
      </c>
      <c r="N276" s="36">
        <f t="shared" ref="N276:N289" si="76">H276*G276</f>
        <v>140.91999999999999</v>
      </c>
      <c r="O276" s="36">
        <f t="shared" ref="O276:O287" si="77">I276*G276</f>
        <v>211.38</v>
      </c>
      <c r="P276" s="36">
        <f t="shared" ref="P276:P289" si="78">J276*G276</f>
        <v>281.83999999999997</v>
      </c>
      <c r="Q276" s="207">
        <f>SUM(N276:N282)</f>
        <v>164.63119999999998</v>
      </c>
      <c r="R276" s="207">
        <f>SUM(O276:O282)</f>
        <v>240.85199999999998</v>
      </c>
      <c r="S276" s="207">
        <f>SUM(P276:P282)</f>
        <v>327.38580000000002</v>
      </c>
      <c r="T276" s="207">
        <f>Q276+Q276*50%</f>
        <v>246.94679999999997</v>
      </c>
      <c r="U276" s="207">
        <f>R276+R276*50%</f>
        <v>361.27799999999996</v>
      </c>
      <c r="V276" s="210">
        <f>S276+S276*50%</f>
        <v>491.07870000000003</v>
      </c>
      <c r="W276" s="20"/>
      <c r="X276" s="20"/>
      <c r="Y276" s="20"/>
      <c r="Z276" s="20"/>
    </row>
    <row r="277" spans="2:26" ht="15.75" x14ac:dyDescent="0.25">
      <c r="B277" s="221"/>
      <c r="C277" s="244"/>
      <c r="D277" s="244"/>
      <c r="E277" s="247"/>
      <c r="F277" s="45" t="s">
        <v>60</v>
      </c>
      <c r="G277" s="168">
        <v>482</v>
      </c>
      <c r="H277" s="6">
        <v>5.0000000000000001E-3</v>
      </c>
      <c r="I277" s="6">
        <v>8.0000000000000002E-3</v>
      </c>
      <c r="J277" s="6">
        <v>0.01</v>
      </c>
      <c r="K277" s="6">
        <v>5.0000000000000001E-3</v>
      </c>
      <c r="L277" s="6">
        <v>8.0000000000000002E-3</v>
      </c>
      <c r="M277" s="6">
        <v>0.01</v>
      </c>
      <c r="N277" s="168">
        <f t="shared" si="76"/>
        <v>2.41</v>
      </c>
      <c r="O277" s="168">
        <f t="shared" si="77"/>
        <v>3.8559999999999999</v>
      </c>
      <c r="P277" s="168">
        <f t="shared" si="78"/>
        <v>4.82</v>
      </c>
      <c r="Q277" s="208"/>
      <c r="R277" s="208"/>
      <c r="S277" s="208"/>
      <c r="T277" s="208"/>
      <c r="U277" s="208"/>
      <c r="V277" s="211"/>
      <c r="W277" s="20"/>
      <c r="X277" s="20"/>
      <c r="Y277" s="20"/>
      <c r="Z277" s="20"/>
    </row>
    <row r="278" spans="2:26" ht="15.75" x14ac:dyDescent="0.25">
      <c r="B278" s="221"/>
      <c r="C278" s="244"/>
      <c r="D278" s="244"/>
      <c r="E278" s="247"/>
      <c r="F278" s="45" t="s">
        <v>11</v>
      </c>
      <c r="G278" s="168">
        <v>133</v>
      </c>
      <c r="H278" s="172">
        <v>2.1000000000000001E-2</v>
      </c>
      <c r="I278" s="172">
        <v>3.2000000000000001E-2</v>
      </c>
      <c r="J278" s="6">
        <v>4.2000000000000003E-2</v>
      </c>
      <c r="K278" s="6">
        <v>1.7999999999999999E-2</v>
      </c>
      <c r="L278" s="6">
        <v>2.7E-2</v>
      </c>
      <c r="M278" s="6">
        <v>3.5999999999999997E-2</v>
      </c>
      <c r="N278" s="168">
        <f t="shared" si="76"/>
        <v>2.7930000000000001</v>
      </c>
      <c r="O278" s="168">
        <f t="shared" si="77"/>
        <v>4.2560000000000002</v>
      </c>
      <c r="P278" s="168">
        <f t="shared" si="78"/>
        <v>5.5860000000000003</v>
      </c>
      <c r="Q278" s="208"/>
      <c r="R278" s="208"/>
      <c r="S278" s="208"/>
      <c r="T278" s="208"/>
      <c r="U278" s="208"/>
      <c r="V278" s="211"/>
      <c r="W278" s="20"/>
      <c r="X278" s="20"/>
      <c r="Y278" s="20"/>
      <c r="Z278" s="20"/>
    </row>
    <row r="279" spans="2:26" ht="15.75" x14ac:dyDescent="0.25">
      <c r="B279" s="221"/>
      <c r="C279" s="244"/>
      <c r="D279" s="244"/>
      <c r="E279" s="247"/>
      <c r="F279" s="45" t="s">
        <v>13</v>
      </c>
      <c r="G279" s="168">
        <v>683</v>
      </c>
      <c r="H279" s="172">
        <v>8.0000000000000002E-3</v>
      </c>
      <c r="I279" s="172">
        <v>1.2E-2</v>
      </c>
      <c r="J279" s="172">
        <v>3.2000000000000001E-2</v>
      </c>
      <c r="K279" s="172">
        <v>8.0000000000000002E-3</v>
      </c>
      <c r="L279" s="172">
        <v>1.2E-2</v>
      </c>
      <c r="M279" s="172">
        <v>3.2000000000000001E-2</v>
      </c>
      <c r="N279" s="168">
        <f t="shared" si="76"/>
        <v>5.4640000000000004</v>
      </c>
      <c r="O279" s="168">
        <f t="shared" si="77"/>
        <v>8.1959999999999997</v>
      </c>
      <c r="P279" s="168">
        <f t="shared" si="78"/>
        <v>21.856000000000002</v>
      </c>
      <c r="Q279" s="208"/>
      <c r="R279" s="208"/>
      <c r="S279" s="208"/>
      <c r="T279" s="208"/>
      <c r="U279" s="208"/>
      <c r="V279" s="211"/>
      <c r="W279" s="20"/>
      <c r="X279" s="20"/>
      <c r="Y279" s="20"/>
      <c r="Z279" s="20"/>
    </row>
    <row r="280" spans="2:26" ht="15.75" x14ac:dyDescent="0.25">
      <c r="B280" s="221"/>
      <c r="C280" s="244"/>
      <c r="D280" s="244"/>
      <c r="E280" s="247"/>
      <c r="F280" s="45" t="s">
        <v>64</v>
      </c>
      <c r="G280" s="168">
        <v>59.9</v>
      </c>
      <c r="H280" s="172">
        <v>4.0000000000000001E-3</v>
      </c>
      <c r="I280" s="172">
        <v>6.0000000000000001E-3</v>
      </c>
      <c r="J280" s="172">
        <v>8.0000000000000002E-3</v>
      </c>
      <c r="K280" s="172">
        <v>4.0000000000000001E-3</v>
      </c>
      <c r="L280" s="172">
        <v>6.0000000000000001E-3</v>
      </c>
      <c r="M280" s="172">
        <v>8.0000000000000002E-3</v>
      </c>
      <c r="N280" s="168">
        <f t="shared" si="76"/>
        <v>0.23960000000000001</v>
      </c>
      <c r="O280" s="168">
        <f t="shared" si="77"/>
        <v>0.3594</v>
      </c>
      <c r="P280" s="168">
        <f t="shared" si="78"/>
        <v>0.47920000000000001</v>
      </c>
      <c r="Q280" s="208"/>
      <c r="R280" s="208"/>
      <c r="S280" s="208"/>
      <c r="T280" s="208"/>
      <c r="U280" s="208"/>
      <c r="V280" s="211"/>
      <c r="W280" s="20"/>
      <c r="X280" s="20"/>
      <c r="Y280" s="20"/>
      <c r="Z280" s="20"/>
    </row>
    <row r="281" spans="2:26" ht="15.75" x14ac:dyDescent="0.25">
      <c r="B281" s="221"/>
      <c r="C281" s="244"/>
      <c r="D281" s="244"/>
      <c r="E281" s="247"/>
      <c r="F281" s="45" t="s">
        <v>10</v>
      </c>
      <c r="G281" s="168">
        <v>76</v>
      </c>
      <c r="H281" s="172">
        <v>1E-3</v>
      </c>
      <c r="I281" s="172">
        <v>1E-3</v>
      </c>
      <c r="J281" s="172">
        <v>1E-3</v>
      </c>
      <c r="K281" s="172">
        <v>1E-3</v>
      </c>
      <c r="L281" s="172">
        <v>1E-3</v>
      </c>
      <c r="M281" s="172">
        <v>1E-3</v>
      </c>
      <c r="N281" s="168">
        <f t="shared" si="76"/>
        <v>7.5999999999999998E-2</v>
      </c>
      <c r="O281" s="168">
        <f t="shared" si="77"/>
        <v>7.5999999999999998E-2</v>
      </c>
      <c r="P281" s="168">
        <f t="shared" si="78"/>
        <v>7.5999999999999998E-2</v>
      </c>
      <c r="Q281" s="208"/>
      <c r="R281" s="208"/>
      <c r="S281" s="208"/>
      <c r="T281" s="208"/>
      <c r="U281" s="208"/>
      <c r="V281" s="211"/>
      <c r="W281" s="20"/>
      <c r="X281" s="20"/>
      <c r="Y281" s="20"/>
      <c r="Z281" s="20"/>
    </row>
    <row r="282" spans="2:26" s="134" customFormat="1" ht="31.5" customHeight="1" thickBot="1" x14ac:dyDescent="0.3">
      <c r="B282" s="242"/>
      <c r="C282" s="245"/>
      <c r="D282" s="245"/>
      <c r="E282" s="248"/>
      <c r="F282" s="37" t="s">
        <v>66</v>
      </c>
      <c r="G282" s="46">
        <v>636.42999999999995</v>
      </c>
      <c r="H282" s="46">
        <v>0.02</v>
      </c>
      <c r="I282" s="46">
        <v>0.02</v>
      </c>
      <c r="J282" s="46">
        <v>0.02</v>
      </c>
      <c r="K282" s="46">
        <v>0.02</v>
      </c>
      <c r="L282" s="46">
        <v>0.02</v>
      </c>
      <c r="M282" s="46">
        <v>0.02</v>
      </c>
      <c r="N282" s="38">
        <f t="shared" si="76"/>
        <v>12.7286</v>
      </c>
      <c r="O282" s="38">
        <f t="shared" si="77"/>
        <v>12.7286</v>
      </c>
      <c r="P282" s="38">
        <f t="shared" si="78"/>
        <v>12.7286</v>
      </c>
      <c r="Q282" s="209"/>
      <c r="R282" s="209"/>
      <c r="S282" s="209"/>
      <c r="T282" s="209"/>
      <c r="U282" s="209"/>
      <c r="V282" s="212"/>
      <c r="W282" s="133"/>
      <c r="X282" s="133"/>
      <c r="Y282" s="133"/>
      <c r="Z282" s="133"/>
    </row>
    <row r="283" spans="2:26" s="134" customFormat="1" ht="15.75" customHeight="1" x14ac:dyDescent="0.25">
      <c r="B283" s="215" t="s">
        <v>77</v>
      </c>
      <c r="C283" s="216">
        <v>100</v>
      </c>
      <c r="D283" s="216">
        <v>130</v>
      </c>
      <c r="E283" s="216">
        <v>150</v>
      </c>
      <c r="F283" s="3" t="s">
        <v>33</v>
      </c>
      <c r="G283" s="168">
        <v>5068</v>
      </c>
      <c r="H283" s="172">
        <v>5.0000000000000001E-3</v>
      </c>
      <c r="I283" s="172">
        <v>5.0000000000000001E-3</v>
      </c>
      <c r="J283" s="172">
        <v>5.0000000000000001E-3</v>
      </c>
      <c r="K283" s="173">
        <v>5.0000000000000001E-3</v>
      </c>
      <c r="L283" s="173">
        <v>5.0000000000000001E-3</v>
      </c>
      <c r="M283" s="173">
        <v>5.0000000000000001E-3</v>
      </c>
      <c r="N283" s="168">
        <f t="shared" si="76"/>
        <v>25.34</v>
      </c>
      <c r="O283" s="168">
        <f t="shared" si="77"/>
        <v>25.34</v>
      </c>
      <c r="P283" s="168">
        <f t="shared" si="78"/>
        <v>25.34</v>
      </c>
      <c r="Q283" s="213">
        <f>SUM(N283:N285)</f>
        <v>35.064</v>
      </c>
      <c r="R283" s="213">
        <f>SUM(O283:O285)</f>
        <v>37.878</v>
      </c>
      <c r="S283" s="213">
        <f>SUM(P283:P285)</f>
        <v>39.686999999999998</v>
      </c>
      <c r="T283" s="213">
        <f>Q283+Q283*50%</f>
        <v>52.596000000000004</v>
      </c>
      <c r="U283" s="213">
        <f>R283+R283*50%</f>
        <v>56.817</v>
      </c>
      <c r="V283" s="213">
        <f>S283+S283*50%</f>
        <v>59.530499999999996</v>
      </c>
      <c r="W283" s="133"/>
      <c r="X283" s="133"/>
      <c r="Y283" s="133"/>
      <c r="Z283" s="133"/>
    </row>
    <row r="284" spans="2:26" s="134" customFormat="1" ht="15.75" x14ac:dyDescent="0.25">
      <c r="B284" s="215"/>
      <c r="C284" s="216"/>
      <c r="D284" s="216"/>
      <c r="E284" s="216"/>
      <c r="F284" s="3" t="s">
        <v>78</v>
      </c>
      <c r="G284" s="168">
        <v>201</v>
      </c>
      <c r="H284" s="6">
        <v>4.8000000000000001E-2</v>
      </c>
      <c r="I284" s="6">
        <v>6.2E-2</v>
      </c>
      <c r="J284" s="6">
        <v>7.0999999999999994E-2</v>
      </c>
      <c r="K284" s="6">
        <v>4.8000000000000001E-2</v>
      </c>
      <c r="L284" s="6">
        <v>6.2E-2</v>
      </c>
      <c r="M284" s="6">
        <v>7.0999999999999994E-2</v>
      </c>
      <c r="N284" s="168">
        <f t="shared" si="76"/>
        <v>9.6479999999999997</v>
      </c>
      <c r="O284" s="168">
        <f t="shared" si="77"/>
        <v>12.462</v>
      </c>
      <c r="P284" s="168">
        <f t="shared" si="78"/>
        <v>14.270999999999999</v>
      </c>
      <c r="Q284" s="213"/>
      <c r="R284" s="213"/>
      <c r="S284" s="213"/>
      <c r="T284" s="213"/>
      <c r="U284" s="213"/>
      <c r="V284" s="213"/>
      <c r="W284" s="133"/>
      <c r="X284" s="133"/>
      <c r="Y284" s="133"/>
      <c r="Z284" s="133"/>
    </row>
    <row r="285" spans="2:26" s="134" customFormat="1" ht="15.75" x14ac:dyDescent="0.25">
      <c r="B285" s="215"/>
      <c r="C285" s="216"/>
      <c r="D285" s="216"/>
      <c r="E285" s="216"/>
      <c r="F285" s="3" t="s">
        <v>10</v>
      </c>
      <c r="G285" s="168">
        <v>76</v>
      </c>
      <c r="H285" s="172">
        <v>1E-3</v>
      </c>
      <c r="I285" s="172">
        <v>1E-3</v>
      </c>
      <c r="J285" s="172">
        <v>1E-3</v>
      </c>
      <c r="K285" s="172">
        <v>1E-3</v>
      </c>
      <c r="L285" s="172">
        <v>1E-3</v>
      </c>
      <c r="M285" s="172">
        <v>1E-3</v>
      </c>
      <c r="N285" s="168">
        <f t="shared" si="76"/>
        <v>7.5999999999999998E-2</v>
      </c>
      <c r="O285" s="168">
        <f t="shared" si="77"/>
        <v>7.5999999999999998E-2</v>
      </c>
      <c r="P285" s="168">
        <f t="shared" si="78"/>
        <v>7.5999999999999998E-2</v>
      </c>
      <c r="Q285" s="216"/>
      <c r="R285" s="216"/>
      <c r="S285" s="216"/>
      <c r="T285" s="213"/>
      <c r="U285" s="213"/>
      <c r="V285" s="213"/>
      <c r="W285" s="133"/>
      <c r="X285" s="133"/>
      <c r="Y285" s="133"/>
      <c r="Z285" s="133"/>
    </row>
    <row r="286" spans="2:26" s="134" customFormat="1" ht="15.75" x14ac:dyDescent="0.25">
      <c r="B286" s="249" t="s">
        <v>84</v>
      </c>
      <c r="C286" s="218">
        <v>200</v>
      </c>
      <c r="D286" s="218">
        <v>200</v>
      </c>
      <c r="E286" s="218">
        <v>200</v>
      </c>
      <c r="F286" s="135" t="s">
        <v>150</v>
      </c>
      <c r="G286" s="168">
        <v>5366</v>
      </c>
      <c r="H286" s="172">
        <v>1E-3</v>
      </c>
      <c r="I286" s="172">
        <v>1E-3</v>
      </c>
      <c r="J286" s="172">
        <v>1E-3</v>
      </c>
      <c r="K286" s="172">
        <v>1E-3</v>
      </c>
      <c r="L286" s="172">
        <v>1E-3</v>
      </c>
      <c r="M286" s="172">
        <v>1E-3</v>
      </c>
      <c r="N286" s="168">
        <f t="shared" si="76"/>
        <v>5.3660000000000005</v>
      </c>
      <c r="O286" s="168">
        <f t="shared" si="77"/>
        <v>5.3660000000000005</v>
      </c>
      <c r="P286" s="168">
        <f t="shared" si="78"/>
        <v>5.3660000000000005</v>
      </c>
      <c r="Q286" s="204">
        <f>SUM(N286:N287)</f>
        <v>11.891</v>
      </c>
      <c r="R286" s="204">
        <f>SUM(O286:O287)</f>
        <v>11.891</v>
      </c>
      <c r="S286" s="204">
        <f>SUM(P286:P287)</f>
        <v>11.891</v>
      </c>
      <c r="T286" s="213">
        <f>Q286+Q286*50%</f>
        <v>17.836500000000001</v>
      </c>
      <c r="U286" s="213">
        <f>R286+R286*50%</f>
        <v>17.836500000000001</v>
      </c>
      <c r="V286" s="213">
        <f>S286+S286*50%</f>
        <v>17.836500000000001</v>
      </c>
      <c r="W286" s="133"/>
      <c r="X286" s="133"/>
      <c r="Y286" s="133"/>
      <c r="Z286" s="133"/>
    </row>
    <row r="287" spans="2:26" s="134" customFormat="1" ht="16.5" thickBot="1" x14ac:dyDescent="0.3">
      <c r="B287" s="224"/>
      <c r="C287" s="206"/>
      <c r="D287" s="206"/>
      <c r="E287" s="206"/>
      <c r="F287" s="3" t="s">
        <v>19</v>
      </c>
      <c r="G287" s="168">
        <v>435</v>
      </c>
      <c r="H287" s="6">
        <v>1.4999999999999999E-2</v>
      </c>
      <c r="I287" s="6">
        <v>1.4999999999999999E-2</v>
      </c>
      <c r="J287" s="6">
        <v>1.4999999999999999E-2</v>
      </c>
      <c r="K287" s="6">
        <v>1.4999999999999999E-2</v>
      </c>
      <c r="L287" s="6">
        <v>1.4999999999999999E-2</v>
      </c>
      <c r="M287" s="6">
        <v>1.4999999999999999E-2</v>
      </c>
      <c r="N287" s="168">
        <f t="shared" si="76"/>
        <v>6.5249999999999995</v>
      </c>
      <c r="O287" s="168">
        <f t="shared" si="77"/>
        <v>6.5249999999999995</v>
      </c>
      <c r="P287" s="168">
        <f t="shared" si="78"/>
        <v>6.5249999999999995</v>
      </c>
      <c r="Q287" s="214"/>
      <c r="R287" s="214"/>
      <c r="S287" s="214"/>
      <c r="T287" s="213"/>
      <c r="U287" s="213"/>
      <c r="V287" s="213"/>
      <c r="W287" s="133"/>
      <c r="X287" s="133"/>
      <c r="Y287" s="133"/>
      <c r="Z287" s="133"/>
    </row>
    <row r="288" spans="2:26" s="134" customFormat="1" ht="16.5" thickBot="1" x14ac:dyDescent="0.3">
      <c r="B288" s="50" t="s">
        <v>90</v>
      </c>
      <c r="C288" s="51">
        <v>10</v>
      </c>
      <c r="D288" s="51">
        <v>10</v>
      </c>
      <c r="E288" s="51">
        <v>10</v>
      </c>
      <c r="F288" s="52" t="s">
        <v>90</v>
      </c>
      <c r="G288" s="35">
        <v>2500</v>
      </c>
      <c r="H288" s="51">
        <v>0.01</v>
      </c>
      <c r="I288" s="53">
        <v>0.01</v>
      </c>
      <c r="J288" s="51">
        <v>0.01</v>
      </c>
      <c r="K288" s="51">
        <v>0.01</v>
      </c>
      <c r="L288" s="51">
        <v>0.01</v>
      </c>
      <c r="M288" s="51">
        <v>0.01</v>
      </c>
      <c r="N288" s="35">
        <f t="shared" si="76"/>
        <v>25</v>
      </c>
      <c r="O288" s="35">
        <f>K288*G288</f>
        <v>25</v>
      </c>
      <c r="P288" s="35">
        <f t="shared" si="78"/>
        <v>25</v>
      </c>
      <c r="Q288" s="35">
        <f t="shared" ref="Q288:S289" si="79">SUM(N288)</f>
        <v>25</v>
      </c>
      <c r="R288" s="35">
        <f t="shared" si="79"/>
        <v>25</v>
      </c>
      <c r="S288" s="35">
        <f t="shared" si="79"/>
        <v>25</v>
      </c>
      <c r="T288" s="51">
        <f t="shared" ref="T288:V289" si="80">Q288+Q288*50%</f>
        <v>37.5</v>
      </c>
      <c r="U288" s="51">
        <f t="shared" si="80"/>
        <v>37.5</v>
      </c>
      <c r="V288" s="54">
        <f t="shared" si="80"/>
        <v>37.5</v>
      </c>
      <c r="W288" s="133"/>
      <c r="X288" s="133"/>
      <c r="Y288" s="133"/>
      <c r="Z288" s="133"/>
    </row>
    <row r="289" spans="2:26" s="134" customFormat="1" ht="15.75" x14ac:dyDescent="0.25">
      <c r="B289" s="10" t="s">
        <v>14</v>
      </c>
      <c r="C289" s="172">
        <v>20</v>
      </c>
      <c r="D289" s="172">
        <v>35</v>
      </c>
      <c r="E289" s="172">
        <v>40</v>
      </c>
      <c r="F289" s="17" t="s">
        <v>14</v>
      </c>
      <c r="G289" s="168">
        <v>594</v>
      </c>
      <c r="H289" s="6">
        <v>0.02</v>
      </c>
      <c r="I289" s="172">
        <v>3.5000000000000003E-2</v>
      </c>
      <c r="J289" s="6">
        <v>0.04</v>
      </c>
      <c r="K289" s="6">
        <v>0.02</v>
      </c>
      <c r="L289" s="172">
        <v>3.5000000000000003E-2</v>
      </c>
      <c r="M289" s="6">
        <v>0.04</v>
      </c>
      <c r="N289" s="168">
        <f t="shared" si="76"/>
        <v>11.88</v>
      </c>
      <c r="O289" s="168">
        <f>I289*G289</f>
        <v>20.790000000000003</v>
      </c>
      <c r="P289" s="168">
        <f t="shared" si="78"/>
        <v>23.76</v>
      </c>
      <c r="Q289" s="168">
        <f t="shared" si="79"/>
        <v>11.88</v>
      </c>
      <c r="R289" s="168">
        <f t="shared" si="79"/>
        <v>20.790000000000003</v>
      </c>
      <c r="S289" s="12">
        <f t="shared" si="79"/>
        <v>23.76</v>
      </c>
      <c r="T289" s="168">
        <f t="shared" si="80"/>
        <v>17.82</v>
      </c>
      <c r="U289" s="168">
        <f t="shared" si="80"/>
        <v>31.185000000000002</v>
      </c>
      <c r="V289" s="168">
        <f t="shared" si="80"/>
        <v>35.64</v>
      </c>
      <c r="W289" s="133"/>
      <c r="X289" s="133"/>
      <c r="Y289" s="133"/>
      <c r="Z289" s="133"/>
    </row>
    <row r="290" spans="2:26" s="134" customFormat="1" ht="15.75" x14ac:dyDescent="0.25">
      <c r="B290" s="24"/>
      <c r="C290" s="24"/>
      <c r="D290" s="24"/>
      <c r="E290" s="24"/>
      <c r="F290" s="24"/>
      <c r="G290" s="25"/>
      <c r="H290" s="24"/>
      <c r="I290" s="24"/>
      <c r="J290" s="24"/>
      <c r="K290" s="24"/>
      <c r="L290" s="24"/>
      <c r="M290" s="24"/>
      <c r="N290" s="25"/>
      <c r="O290" s="25"/>
      <c r="P290" s="25"/>
      <c r="Q290" s="23">
        <f t="shared" ref="Q290:V290" si="81">SUM(Q276:Q289)</f>
        <v>248.46619999999996</v>
      </c>
      <c r="R290" s="23">
        <f t="shared" si="81"/>
        <v>336.411</v>
      </c>
      <c r="S290" s="23">
        <f t="shared" si="81"/>
        <v>427.72380000000004</v>
      </c>
      <c r="T290" s="23">
        <f t="shared" si="81"/>
        <v>372.69929999999994</v>
      </c>
      <c r="U290" s="23">
        <f t="shared" si="81"/>
        <v>504.61649999999997</v>
      </c>
      <c r="V290" s="23">
        <f t="shared" si="81"/>
        <v>641.58569999999997</v>
      </c>
      <c r="W290" s="133"/>
      <c r="X290" s="133"/>
      <c r="Y290" s="133"/>
      <c r="Z290" s="133"/>
    </row>
    <row r="291" spans="2:26" s="134" customFormat="1" x14ac:dyDescent="0.25">
      <c r="W291" s="133"/>
      <c r="X291" s="133"/>
      <c r="Y291" s="133"/>
      <c r="Z291" s="133"/>
    </row>
    <row r="292" spans="2:26" x14ac:dyDescent="0.25">
      <c r="W292" s="20"/>
      <c r="X292" s="20"/>
      <c r="Y292" s="20"/>
      <c r="Z292" s="20"/>
    </row>
    <row r="293" spans="2:26" ht="15.75" x14ac:dyDescent="0.25">
      <c r="B293" s="258" t="s">
        <v>45</v>
      </c>
      <c r="C293" s="258"/>
      <c r="D293" s="258"/>
      <c r="E293" s="258"/>
      <c r="F293" s="68"/>
      <c r="G293" s="69"/>
      <c r="H293" s="68"/>
      <c r="I293" s="68"/>
      <c r="J293" s="68"/>
      <c r="K293" s="68"/>
      <c r="L293" s="68"/>
      <c r="M293" s="68"/>
      <c r="N293" s="25"/>
      <c r="O293" s="25"/>
      <c r="P293" s="25"/>
      <c r="Q293" s="73"/>
      <c r="R293" s="73"/>
      <c r="S293" s="73"/>
      <c r="T293" s="25"/>
      <c r="U293" s="25"/>
      <c r="V293" s="25"/>
      <c r="W293" s="20"/>
      <c r="X293" s="20"/>
      <c r="Y293" s="20"/>
      <c r="Z293" s="20"/>
    </row>
    <row r="294" spans="2:26" ht="15.75" x14ac:dyDescent="0.25">
      <c r="B294" s="68" t="s">
        <v>15</v>
      </c>
      <c r="C294" s="68"/>
      <c r="D294" s="68"/>
      <c r="E294" s="68"/>
      <c r="F294" s="68"/>
      <c r="G294" s="69"/>
      <c r="H294" s="68"/>
      <c r="I294" s="68"/>
      <c r="J294" s="68"/>
      <c r="K294" s="68"/>
      <c r="L294" s="68"/>
      <c r="M294" s="68"/>
      <c r="N294" s="25"/>
      <c r="O294" s="25"/>
      <c r="P294" s="25"/>
      <c r="Q294" s="73"/>
      <c r="R294" s="73"/>
      <c r="S294" s="73"/>
      <c r="T294" s="25"/>
      <c r="U294" s="25"/>
      <c r="V294" s="25"/>
      <c r="W294" s="20"/>
      <c r="X294" s="20"/>
      <c r="Y294" s="20"/>
      <c r="Z294" s="20"/>
    </row>
    <row r="295" spans="2:26" ht="31.5" x14ac:dyDescent="0.25">
      <c r="B295" s="215" t="s">
        <v>41</v>
      </c>
      <c r="C295" s="216">
        <v>150</v>
      </c>
      <c r="D295" s="216">
        <v>200</v>
      </c>
      <c r="E295" s="216">
        <v>250</v>
      </c>
      <c r="F295" s="9" t="s">
        <v>85</v>
      </c>
      <c r="G295" s="137">
        <v>2710</v>
      </c>
      <c r="H295" s="6">
        <v>0.15</v>
      </c>
      <c r="I295" s="6">
        <v>0.15</v>
      </c>
      <c r="J295" s="6">
        <v>0.2</v>
      </c>
      <c r="K295" s="6">
        <v>0.107</v>
      </c>
      <c r="L295" s="6">
        <v>0.107</v>
      </c>
      <c r="M295" s="6">
        <v>0.14299999999999999</v>
      </c>
      <c r="N295" s="137">
        <f t="shared" ref="N295:N306" si="82">H295*G295</f>
        <v>406.5</v>
      </c>
      <c r="O295" s="137">
        <f t="shared" ref="O295:O306" si="83">I295*G295</f>
        <v>406.5</v>
      </c>
      <c r="P295" s="137">
        <f t="shared" ref="P295:P306" si="84">J295*G295</f>
        <v>542</v>
      </c>
      <c r="Q295" s="230">
        <f>SUM(N295:N301)</f>
        <v>449.61</v>
      </c>
      <c r="R295" s="230">
        <f>SUM(O295:O301)</f>
        <v>449.61</v>
      </c>
      <c r="S295" s="230">
        <f>SUM(P295:P301)</f>
        <v>600.14100000000008</v>
      </c>
      <c r="T295" s="213">
        <f>Q295+Q295*50%</f>
        <v>674.41499999999996</v>
      </c>
      <c r="U295" s="213">
        <f>R295+R295*50%</f>
        <v>674.41499999999996</v>
      </c>
      <c r="V295" s="213">
        <f>S295+S295*50%</f>
        <v>900.21150000000011</v>
      </c>
      <c r="W295" s="20"/>
      <c r="X295" s="20"/>
      <c r="Y295" s="20"/>
      <c r="Z295" s="20"/>
    </row>
    <row r="296" spans="2:26" ht="15.75" x14ac:dyDescent="0.25">
      <c r="B296" s="215"/>
      <c r="C296" s="216"/>
      <c r="D296" s="216"/>
      <c r="E296" s="216"/>
      <c r="F296" s="3" t="s">
        <v>32</v>
      </c>
      <c r="G296" s="137">
        <v>482</v>
      </c>
      <c r="H296" s="136">
        <v>4.2999999999999997E-2</v>
      </c>
      <c r="I296" s="136">
        <v>4.2999999999999997E-2</v>
      </c>
      <c r="J296" s="6">
        <v>6.8000000000000005E-2</v>
      </c>
      <c r="K296" s="6">
        <v>4.2999999999999997E-2</v>
      </c>
      <c r="L296" s="6">
        <v>4.2999999999999997E-2</v>
      </c>
      <c r="M296" s="6">
        <v>6.8000000000000005E-2</v>
      </c>
      <c r="N296" s="137">
        <f t="shared" si="82"/>
        <v>20.725999999999999</v>
      </c>
      <c r="O296" s="137">
        <f t="shared" si="83"/>
        <v>20.725999999999999</v>
      </c>
      <c r="P296" s="137">
        <f t="shared" si="84"/>
        <v>32.776000000000003</v>
      </c>
      <c r="Q296" s="231"/>
      <c r="R296" s="231"/>
      <c r="S296" s="231"/>
      <c r="T296" s="213"/>
      <c r="U296" s="213"/>
      <c r="V296" s="213"/>
      <c r="W296" s="20"/>
      <c r="X296" s="20"/>
      <c r="Y296" s="20"/>
      <c r="Z296" s="20"/>
    </row>
    <row r="297" spans="2:26" ht="15.75" x14ac:dyDescent="0.25">
      <c r="B297" s="215"/>
      <c r="C297" s="216"/>
      <c r="D297" s="216"/>
      <c r="E297" s="216"/>
      <c r="F297" s="3" t="s">
        <v>35</v>
      </c>
      <c r="G297" s="137">
        <v>683</v>
      </c>
      <c r="H297" s="5">
        <v>1.2999999999999999E-2</v>
      </c>
      <c r="I297" s="5">
        <v>1.2999999999999999E-2</v>
      </c>
      <c r="J297" s="15">
        <v>0.01</v>
      </c>
      <c r="K297" s="15">
        <v>1.2999999999999999E-2</v>
      </c>
      <c r="L297" s="15">
        <v>1.2999999999999999E-2</v>
      </c>
      <c r="M297" s="15">
        <v>0.01</v>
      </c>
      <c r="N297" s="137">
        <f t="shared" si="82"/>
        <v>8.8789999999999996</v>
      </c>
      <c r="O297" s="137">
        <f t="shared" si="83"/>
        <v>8.8789999999999996</v>
      </c>
      <c r="P297" s="137">
        <f t="shared" si="84"/>
        <v>6.83</v>
      </c>
      <c r="Q297" s="231"/>
      <c r="R297" s="231"/>
      <c r="S297" s="231"/>
      <c r="T297" s="213"/>
      <c r="U297" s="213"/>
      <c r="V297" s="213"/>
      <c r="W297" s="20"/>
      <c r="X297" s="20"/>
      <c r="Y297" s="20"/>
      <c r="Z297" s="20"/>
    </row>
    <row r="298" spans="2:26" ht="15.75" x14ac:dyDescent="0.25">
      <c r="B298" s="215"/>
      <c r="C298" s="216"/>
      <c r="D298" s="216"/>
      <c r="E298" s="216"/>
      <c r="F298" s="3" t="s">
        <v>11</v>
      </c>
      <c r="G298" s="137">
        <v>133</v>
      </c>
      <c r="H298" s="5">
        <v>1.6E-2</v>
      </c>
      <c r="I298" s="5">
        <v>1.6E-2</v>
      </c>
      <c r="J298" s="6">
        <v>1.2E-2</v>
      </c>
      <c r="K298" s="6">
        <v>1.2999999999999999E-2</v>
      </c>
      <c r="L298" s="6">
        <v>1.2999999999999999E-2</v>
      </c>
      <c r="M298" s="6">
        <v>0.01</v>
      </c>
      <c r="N298" s="137">
        <f t="shared" si="82"/>
        <v>2.1280000000000001</v>
      </c>
      <c r="O298" s="137">
        <f t="shared" si="83"/>
        <v>2.1280000000000001</v>
      </c>
      <c r="P298" s="137">
        <f t="shared" si="84"/>
        <v>1.5960000000000001</v>
      </c>
      <c r="Q298" s="231"/>
      <c r="R298" s="231"/>
      <c r="S298" s="231"/>
      <c r="T298" s="213"/>
      <c r="U298" s="213"/>
      <c r="V298" s="213"/>
      <c r="W298" s="20"/>
      <c r="X298" s="20"/>
      <c r="Y298" s="20"/>
      <c r="Z298" s="20"/>
    </row>
    <row r="299" spans="2:26" ht="15.75" x14ac:dyDescent="0.25">
      <c r="B299" s="215"/>
      <c r="C299" s="216"/>
      <c r="D299" s="216"/>
      <c r="E299" s="216"/>
      <c r="F299" s="3" t="s">
        <v>16</v>
      </c>
      <c r="G299" s="137">
        <v>177</v>
      </c>
      <c r="H299" s="5">
        <v>1.2999999999999999E-2</v>
      </c>
      <c r="I299" s="5">
        <v>1.2999999999999999E-2</v>
      </c>
      <c r="J299" s="6">
        <v>1.9E-2</v>
      </c>
      <c r="K299" s="6">
        <v>0.01</v>
      </c>
      <c r="L299" s="6">
        <v>0.01</v>
      </c>
      <c r="M299" s="6">
        <v>1.4999999999999999E-2</v>
      </c>
      <c r="N299" s="137">
        <f t="shared" si="82"/>
        <v>2.3009999999999997</v>
      </c>
      <c r="O299" s="137">
        <f t="shared" si="83"/>
        <v>2.3009999999999997</v>
      </c>
      <c r="P299" s="137">
        <f t="shared" si="84"/>
        <v>3.363</v>
      </c>
      <c r="Q299" s="231"/>
      <c r="R299" s="231"/>
      <c r="S299" s="231"/>
      <c r="T299" s="213"/>
      <c r="U299" s="213"/>
      <c r="V299" s="213"/>
      <c r="W299" s="20"/>
      <c r="X299" s="20"/>
      <c r="Y299" s="20"/>
      <c r="Z299" s="20"/>
    </row>
    <row r="300" spans="2:26" ht="15.75" x14ac:dyDescent="0.25">
      <c r="B300" s="215"/>
      <c r="C300" s="216"/>
      <c r="D300" s="216"/>
      <c r="E300" s="216"/>
      <c r="F300" s="3" t="s">
        <v>18</v>
      </c>
      <c r="G300" s="137">
        <v>900</v>
      </c>
      <c r="H300" s="5">
        <v>0.01</v>
      </c>
      <c r="I300" s="5">
        <v>0.01</v>
      </c>
      <c r="J300" s="6">
        <v>1.4999999999999999E-2</v>
      </c>
      <c r="K300" s="6">
        <v>0.01</v>
      </c>
      <c r="L300" s="6">
        <v>0.01</v>
      </c>
      <c r="M300" s="6">
        <v>1.4999999999999999E-2</v>
      </c>
      <c r="N300" s="137">
        <f t="shared" si="82"/>
        <v>9</v>
      </c>
      <c r="O300" s="137">
        <f t="shared" si="83"/>
        <v>9</v>
      </c>
      <c r="P300" s="137">
        <f t="shared" si="84"/>
        <v>13.5</v>
      </c>
      <c r="Q300" s="231"/>
      <c r="R300" s="231"/>
      <c r="S300" s="231"/>
      <c r="T300" s="213"/>
      <c r="U300" s="213"/>
      <c r="V300" s="213"/>
      <c r="W300" s="20"/>
      <c r="X300" s="20"/>
      <c r="Y300" s="20"/>
      <c r="Z300" s="20"/>
    </row>
    <row r="301" spans="2:26" ht="16.5" thickBot="1" x14ac:dyDescent="0.3">
      <c r="B301" s="215"/>
      <c r="C301" s="216"/>
      <c r="D301" s="216"/>
      <c r="E301" s="216"/>
      <c r="F301" s="37" t="s">
        <v>10</v>
      </c>
      <c r="G301" s="38">
        <v>76</v>
      </c>
      <c r="H301" s="150">
        <v>1E-3</v>
      </c>
      <c r="I301" s="150">
        <v>1E-3</v>
      </c>
      <c r="J301" s="71">
        <v>1E-3</v>
      </c>
      <c r="K301" s="16">
        <v>1E-3</v>
      </c>
      <c r="L301" s="16">
        <v>1E-3</v>
      </c>
      <c r="M301" s="16">
        <v>1E-3</v>
      </c>
      <c r="N301" s="137">
        <f t="shared" si="82"/>
        <v>7.5999999999999998E-2</v>
      </c>
      <c r="O301" s="137">
        <f t="shared" si="83"/>
        <v>7.5999999999999998E-2</v>
      </c>
      <c r="P301" s="137">
        <f t="shared" si="84"/>
        <v>7.5999999999999998E-2</v>
      </c>
      <c r="Q301" s="231"/>
      <c r="R301" s="231"/>
      <c r="S301" s="231"/>
      <c r="T301" s="213"/>
      <c r="U301" s="213"/>
      <c r="V301" s="213"/>
      <c r="W301" s="20"/>
      <c r="X301" s="20"/>
      <c r="Y301" s="20"/>
      <c r="Z301" s="20"/>
    </row>
    <row r="302" spans="2:26" ht="15.75" x14ac:dyDescent="0.25">
      <c r="B302" s="11" t="s">
        <v>21</v>
      </c>
      <c r="C302" s="136">
        <v>100</v>
      </c>
      <c r="D302" s="136">
        <v>100</v>
      </c>
      <c r="E302" s="136">
        <v>100</v>
      </c>
      <c r="F302" s="3" t="s">
        <v>21</v>
      </c>
      <c r="G302" s="137">
        <v>770</v>
      </c>
      <c r="H302" s="6">
        <v>0.1</v>
      </c>
      <c r="I302" s="6">
        <v>0.1</v>
      </c>
      <c r="J302" s="6">
        <v>0.1</v>
      </c>
      <c r="K302" s="6">
        <v>0.1</v>
      </c>
      <c r="L302" s="6">
        <v>0.1</v>
      </c>
      <c r="M302" s="6">
        <v>0.1</v>
      </c>
      <c r="N302" s="137">
        <f t="shared" si="82"/>
        <v>77</v>
      </c>
      <c r="O302" s="137">
        <f t="shared" si="83"/>
        <v>77</v>
      </c>
      <c r="P302" s="137">
        <f t="shared" si="84"/>
        <v>77</v>
      </c>
      <c r="Q302" s="137">
        <f t="shared" ref="Q302:S303" si="85">SUM(N302)</f>
        <v>77</v>
      </c>
      <c r="R302" s="137">
        <f t="shared" si="85"/>
        <v>77</v>
      </c>
      <c r="S302" s="12">
        <f t="shared" si="85"/>
        <v>77</v>
      </c>
      <c r="T302" s="137">
        <f t="shared" ref="T302:V304" si="86">Q302+Q302*50%</f>
        <v>115.5</v>
      </c>
      <c r="U302" s="137">
        <f t="shared" si="86"/>
        <v>115.5</v>
      </c>
      <c r="V302" s="137">
        <f t="shared" si="86"/>
        <v>115.5</v>
      </c>
      <c r="W302" s="20"/>
      <c r="X302" s="20"/>
      <c r="Y302" s="20"/>
      <c r="Z302" s="20"/>
    </row>
    <row r="303" spans="2:26" ht="15.75" x14ac:dyDescent="0.25">
      <c r="B303" s="11" t="s">
        <v>90</v>
      </c>
      <c r="C303" s="136">
        <v>10</v>
      </c>
      <c r="D303" s="136">
        <v>10</v>
      </c>
      <c r="E303" s="136">
        <v>10</v>
      </c>
      <c r="F303" s="3" t="s">
        <v>91</v>
      </c>
      <c r="G303" s="137">
        <v>2500</v>
      </c>
      <c r="H303" s="6">
        <v>0.01</v>
      </c>
      <c r="I303" s="6">
        <v>0.01</v>
      </c>
      <c r="J303" s="6">
        <v>0.01</v>
      </c>
      <c r="K303" s="6">
        <v>0.01</v>
      </c>
      <c r="L303" s="6">
        <v>0.01</v>
      </c>
      <c r="M303" s="6">
        <v>0.01</v>
      </c>
      <c r="N303" s="137">
        <f t="shared" si="82"/>
        <v>25</v>
      </c>
      <c r="O303" s="137">
        <f t="shared" si="83"/>
        <v>25</v>
      </c>
      <c r="P303" s="137">
        <f t="shared" si="84"/>
        <v>25</v>
      </c>
      <c r="Q303" s="154">
        <f t="shared" si="85"/>
        <v>25</v>
      </c>
      <c r="R303" s="154">
        <f t="shared" si="85"/>
        <v>25</v>
      </c>
      <c r="S303" s="154">
        <f t="shared" si="85"/>
        <v>25</v>
      </c>
      <c r="T303" s="137">
        <f t="shared" si="86"/>
        <v>37.5</v>
      </c>
      <c r="U303" s="137">
        <f t="shared" si="86"/>
        <v>37.5</v>
      </c>
      <c r="V303" s="137">
        <f t="shared" si="86"/>
        <v>37.5</v>
      </c>
      <c r="W303" s="20"/>
      <c r="X303" s="20"/>
      <c r="Y303" s="20"/>
      <c r="Z303" s="20"/>
    </row>
    <row r="304" spans="2:26" ht="15.75" customHeight="1" x14ac:dyDescent="0.25">
      <c r="B304" s="249" t="s">
        <v>84</v>
      </c>
      <c r="C304" s="218">
        <v>200</v>
      </c>
      <c r="D304" s="218">
        <v>200</v>
      </c>
      <c r="E304" s="218">
        <v>200</v>
      </c>
      <c r="F304" s="135" t="s">
        <v>150</v>
      </c>
      <c r="G304" s="137">
        <v>5366</v>
      </c>
      <c r="H304" s="136">
        <v>1E-3</v>
      </c>
      <c r="I304" s="136">
        <v>1E-3</v>
      </c>
      <c r="J304" s="136">
        <v>1E-3</v>
      </c>
      <c r="K304" s="136">
        <v>1E-3</v>
      </c>
      <c r="L304" s="136">
        <v>1E-3</v>
      </c>
      <c r="M304" s="136">
        <v>1E-3</v>
      </c>
      <c r="N304" s="137">
        <f t="shared" si="82"/>
        <v>5.3660000000000005</v>
      </c>
      <c r="O304" s="137">
        <f t="shared" si="83"/>
        <v>5.3660000000000005</v>
      </c>
      <c r="P304" s="137">
        <f t="shared" si="84"/>
        <v>5.3660000000000005</v>
      </c>
      <c r="Q304" s="204">
        <f>SUM(N304:N305)</f>
        <v>11.891</v>
      </c>
      <c r="R304" s="204">
        <f>SUM(O304:O305)</f>
        <v>11.891</v>
      </c>
      <c r="S304" s="204">
        <f>SUM(P304:P305)</f>
        <v>11.891</v>
      </c>
      <c r="T304" s="213">
        <f t="shared" si="86"/>
        <v>17.836500000000001</v>
      </c>
      <c r="U304" s="213">
        <f t="shared" si="86"/>
        <v>17.836500000000001</v>
      </c>
      <c r="V304" s="213">
        <f t="shared" si="86"/>
        <v>17.836500000000001</v>
      </c>
      <c r="W304" s="20"/>
      <c r="X304" s="20"/>
      <c r="Y304" s="20"/>
      <c r="Z304" s="20"/>
    </row>
    <row r="305" spans="2:26" ht="15.75" x14ac:dyDescent="0.25">
      <c r="B305" s="224"/>
      <c r="C305" s="206"/>
      <c r="D305" s="206"/>
      <c r="E305" s="206"/>
      <c r="F305" s="3" t="s">
        <v>19</v>
      </c>
      <c r="G305" s="137">
        <v>435</v>
      </c>
      <c r="H305" s="6">
        <v>1.4999999999999999E-2</v>
      </c>
      <c r="I305" s="6">
        <v>1.4999999999999999E-2</v>
      </c>
      <c r="J305" s="6">
        <v>1.4999999999999999E-2</v>
      </c>
      <c r="K305" s="6">
        <v>1.4999999999999999E-2</v>
      </c>
      <c r="L305" s="6">
        <v>1.4999999999999999E-2</v>
      </c>
      <c r="M305" s="6">
        <v>1.4999999999999999E-2</v>
      </c>
      <c r="N305" s="137">
        <f t="shared" si="82"/>
        <v>6.5249999999999995</v>
      </c>
      <c r="O305" s="137">
        <f t="shared" si="83"/>
        <v>6.5249999999999995</v>
      </c>
      <c r="P305" s="137">
        <f t="shared" si="84"/>
        <v>6.5249999999999995</v>
      </c>
      <c r="Q305" s="214"/>
      <c r="R305" s="214"/>
      <c r="S305" s="214"/>
      <c r="T305" s="213"/>
      <c r="U305" s="213"/>
      <c r="V305" s="213"/>
      <c r="W305" s="20"/>
      <c r="X305" s="20"/>
      <c r="Y305" s="20"/>
      <c r="Z305" s="20"/>
    </row>
    <row r="306" spans="2:26" ht="15.75" x14ac:dyDescent="0.25">
      <c r="B306" s="10" t="s">
        <v>14</v>
      </c>
      <c r="C306" s="136">
        <v>20</v>
      </c>
      <c r="D306" s="136">
        <v>35</v>
      </c>
      <c r="E306" s="136">
        <v>40</v>
      </c>
      <c r="F306" s="17" t="s">
        <v>14</v>
      </c>
      <c r="G306" s="137">
        <v>594</v>
      </c>
      <c r="H306" s="6">
        <v>0.02</v>
      </c>
      <c r="I306" s="136">
        <v>3.5000000000000003E-2</v>
      </c>
      <c r="J306" s="6">
        <v>0.04</v>
      </c>
      <c r="K306" s="6">
        <v>0.02</v>
      </c>
      <c r="L306" s="136">
        <v>3.5000000000000003E-2</v>
      </c>
      <c r="M306" s="6">
        <v>0.04</v>
      </c>
      <c r="N306" s="137">
        <f t="shared" si="82"/>
        <v>11.88</v>
      </c>
      <c r="O306" s="137">
        <f t="shared" si="83"/>
        <v>20.790000000000003</v>
      </c>
      <c r="P306" s="137">
        <f t="shared" si="84"/>
        <v>23.76</v>
      </c>
      <c r="Q306" s="154">
        <f>SUM(N306)</f>
        <v>11.88</v>
      </c>
      <c r="R306" s="154">
        <f>SUM(O306)</f>
        <v>20.790000000000003</v>
      </c>
      <c r="S306" s="154">
        <f>SUM(P306)</f>
        <v>23.76</v>
      </c>
      <c r="T306" s="137">
        <f t="shared" ref="T306:V307" si="87">Q306+Q306*50%</f>
        <v>17.82</v>
      </c>
      <c r="U306" s="137">
        <f t="shared" si="87"/>
        <v>31.185000000000002</v>
      </c>
      <c r="V306" s="137">
        <f t="shared" si="87"/>
        <v>35.64</v>
      </c>
      <c r="W306" s="20"/>
      <c r="X306" s="20"/>
      <c r="Y306" s="20"/>
      <c r="Z306" s="20"/>
    </row>
    <row r="307" spans="2:26" ht="15.75" x14ac:dyDescent="0.25">
      <c r="B307" s="20"/>
      <c r="C307" s="20"/>
      <c r="D307" s="20"/>
      <c r="E307" s="20"/>
      <c r="F307" s="20"/>
      <c r="G307" s="21"/>
      <c r="H307" s="20"/>
      <c r="I307" s="20"/>
      <c r="J307" s="20"/>
      <c r="K307" s="20"/>
      <c r="L307" s="20"/>
      <c r="M307" s="20"/>
      <c r="N307" s="25"/>
      <c r="O307" s="25"/>
      <c r="P307" s="25"/>
      <c r="Q307" s="22">
        <f>SUM(Q295:Q306)</f>
        <v>575.38099999999997</v>
      </c>
      <c r="R307" s="22">
        <f>SUM(R295:R306)</f>
        <v>584.29099999999994</v>
      </c>
      <c r="S307" s="22">
        <f>SUM(S295:S306)</f>
        <v>737.79200000000003</v>
      </c>
      <c r="T307" s="23">
        <f t="shared" si="87"/>
        <v>863.07150000000001</v>
      </c>
      <c r="U307" s="23">
        <f t="shared" si="87"/>
        <v>876.43649999999991</v>
      </c>
      <c r="V307" s="23">
        <f t="shared" si="87"/>
        <v>1106.6880000000001</v>
      </c>
      <c r="W307" s="20"/>
      <c r="X307" s="20"/>
      <c r="Y307" s="20"/>
      <c r="Z307" s="20"/>
    </row>
    <row r="308" spans="2:26" ht="16.5" thickBot="1" x14ac:dyDescent="0.3">
      <c r="B308" s="24" t="s">
        <v>38</v>
      </c>
      <c r="C308" s="24"/>
      <c r="D308" s="24"/>
      <c r="E308" s="24"/>
      <c r="F308" s="24"/>
      <c r="G308" s="25"/>
      <c r="H308" s="24"/>
      <c r="I308" s="24"/>
      <c r="J308" s="24"/>
      <c r="K308" s="24"/>
      <c r="L308" s="24"/>
      <c r="M308" s="24"/>
      <c r="N308" s="25"/>
      <c r="O308" s="25"/>
      <c r="P308" s="25"/>
      <c r="Q308" s="26"/>
      <c r="R308" s="26"/>
      <c r="S308" s="26"/>
      <c r="T308" s="25"/>
      <c r="U308" s="25"/>
      <c r="V308" s="25"/>
      <c r="W308" s="20"/>
      <c r="X308" s="20"/>
      <c r="Y308" s="20"/>
      <c r="Z308" s="20"/>
    </row>
    <row r="309" spans="2:26" ht="15.75" customHeight="1" x14ac:dyDescent="0.25">
      <c r="B309" s="220" t="s">
        <v>151</v>
      </c>
      <c r="C309" s="217">
        <v>60</v>
      </c>
      <c r="D309" s="217">
        <v>100</v>
      </c>
      <c r="E309" s="217">
        <v>100</v>
      </c>
      <c r="F309" s="47" t="s">
        <v>152</v>
      </c>
      <c r="G309" s="36">
        <v>132</v>
      </c>
      <c r="H309" s="7">
        <v>5.8999999999999997E-2</v>
      </c>
      <c r="I309" s="36">
        <v>9.9000000000000005E-2</v>
      </c>
      <c r="J309" s="7">
        <v>9.9000000000000005E-2</v>
      </c>
      <c r="K309" s="7">
        <v>4.7E-2</v>
      </c>
      <c r="L309" s="7">
        <v>7.9000000000000001E-2</v>
      </c>
      <c r="M309" s="7">
        <v>7.9000000000000001E-2</v>
      </c>
      <c r="N309" s="137">
        <f t="shared" ref="N309:N325" si="88">H309*G309</f>
        <v>7.7879999999999994</v>
      </c>
      <c r="O309" s="137">
        <f t="shared" ref="O309:O325" si="89">I309*G309</f>
        <v>13.068000000000001</v>
      </c>
      <c r="P309" s="137">
        <f t="shared" ref="P309:P325" si="90">J309*G309</f>
        <v>13.068000000000001</v>
      </c>
      <c r="Q309" s="204">
        <f>SUM(N309:N313)</f>
        <v>12.633999999999999</v>
      </c>
      <c r="R309" s="204">
        <f>SUM(O309:O313)</f>
        <v>20.6</v>
      </c>
      <c r="S309" s="204">
        <f>SUM(P309:P313)</f>
        <v>21.035000000000004</v>
      </c>
      <c r="T309" s="213">
        <f>Q309+Q309*50%</f>
        <v>18.950999999999997</v>
      </c>
      <c r="U309" s="213">
        <f>R309+R309*50%</f>
        <v>30.900000000000002</v>
      </c>
      <c r="V309" s="213">
        <f>S309+S309*50%</f>
        <v>31.552500000000006</v>
      </c>
      <c r="W309" s="20"/>
      <c r="X309" s="20"/>
      <c r="Y309" s="20"/>
      <c r="Z309" s="20"/>
    </row>
    <row r="310" spans="2:26" ht="15.75" x14ac:dyDescent="0.25">
      <c r="B310" s="221"/>
      <c r="C310" s="216"/>
      <c r="D310" s="216"/>
      <c r="E310" s="216"/>
      <c r="F310" s="3" t="s">
        <v>16</v>
      </c>
      <c r="G310" s="137">
        <v>177</v>
      </c>
      <c r="H310" s="136">
        <v>8.0000000000000002E-3</v>
      </c>
      <c r="I310" s="136">
        <v>1.2999999999999999E-2</v>
      </c>
      <c r="J310" s="136">
        <v>1.2999999999999999E-2</v>
      </c>
      <c r="K310" s="136">
        <v>0.06</v>
      </c>
      <c r="L310" s="136">
        <v>0.01</v>
      </c>
      <c r="M310" s="136">
        <v>0.01</v>
      </c>
      <c r="N310" s="137">
        <f t="shared" si="88"/>
        <v>1.4159999999999999</v>
      </c>
      <c r="O310" s="137">
        <f t="shared" si="89"/>
        <v>2.3009999999999997</v>
      </c>
      <c r="P310" s="137">
        <f t="shared" si="90"/>
        <v>2.3009999999999997</v>
      </c>
      <c r="Q310" s="208"/>
      <c r="R310" s="208"/>
      <c r="S310" s="208"/>
      <c r="T310" s="213"/>
      <c r="U310" s="213"/>
      <c r="V310" s="213"/>
      <c r="W310" s="20"/>
      <c r="X310" s="20"/>
      <c r="Y310" s="20"/>
      <c r="Z310" s="20"/>
    </row>
    <row r="311" spans="2:26" ht="15.75" x14ac:dyDescent="0.25">
      <c r="B311" s="222"/>
      <c r="C311" s="218"/>
      <c r="D311" s="218"/>
      <c r="E311" s="218"/>
      <c r="F311" s="61" t="s">
        <v>13</v>
      </c>
      <c r="G311" s="141">
        <v>683</v>
      </c>
      <c r="H311" s="138">
        <v>3.0000000000000001E-3</v>
      </c>
      <c r="I311" s="138">
        <v>5.0000000000000001E-3</v>
      </c>
      <c r="J311" s="138">
        <v>5.0000000000000001E-3</v>
      </c>
      <c r="K311" s="138">
        <v>3.0000000000000001E-3</v>
      </c>
      <c r="L311" s="138">
        <v>5.0000000000000001E-3</v>
      </c>
      <c r="M311" s="138">
        <v>5.0000000000000001E-3</v>
      </c>
      <c r="N311" s="137">
        <f t="shared" si="88"/>
        <v>2.0489999999999999</v>
      </c>
      <c r="O311" s="137">
        <f t="shared" si="89"/>
        <v>3.415</v>
      </c>
      <c r="P311" s="137">
        <f t="shared" si="90"/>
        <v>3.415</v>
      </c>
      <c r="Q311" s="208"/>
      <c r="R311" s="208"/>
      <c r="S311" s="208"/>
      <c r="T311" s="213"/>
      <c r="U311" s="213"/>
      <c r="V311" s="213"/>
      <c r="W311" s="20"/>
      <c r="X311" s="20"/>
      <c r="Y311" s="20"/>
      <c r="Z311" s="20"/>
    </row>
    <row r="312" spans="2:26" ht="15.75" x14ac:dyDescent="0.25">
      <c r="B312" s="222"/>
      <c r="C312" s="218"/>
      <c r="D312" s="218"/>
      <c r="E312" s="218"/>
      <c r="F312" s="45" t="s">
        <v>10</v>
      </c>
      <c r="G312" s="137">
        <v>76</v>
      </c>
      <c r="H312" s="136">
        <v>1E-3</v>
      </c>
      <c r="I312" s="136">
        <v>1E-3</v>
      </c>
      <c r="J312" s="136">
        <v>1E-3</v>
      </c>
      <c r="K312" s="136">
        <v>1E-3</v>
      </c>
      <c r="L312" s="136">
        <v>1E-3</v>
      </c>
      <c r="M312" s="136">
        <v>1E-3</v>
      </c>
      <c r="N312" s="137">
        <f t="shared" si="88"/>
        <v>7.5999999999999998E-2</v>
      </c>
      <c r="O312" s="137">
        <f t="shared" si="89"/>
        <v>7.5999999999999998E-2</v>
      </c>
      <c r="P312" s="137">
        <f t="shared" si="90"/>
        <v>7.5999999999999998E-2</v>
      </c>
      <c r="Q312" s="205"/>
      <c r="R312" s="205"/>
      <c r="S312" s="205"/>
      <c r="T312" s="213"/>
      <c r="U312" s="213"/>
      <c r="V312" s="213"/>
      <c r="W312" s="20"/>
      <c r="X312" s="20"/>
      <c r="Y312" s="20"/>
      <c r="Z312" s="20"/>
    </row>
    <row r="313" spans="2:26" ht="16.5" thickBot="1" x14ac:dyDescent="0.3">
      <c r="B313" s="222"/>
      <c r="C313" s="219"/>
      <c r="D313" s="219"/>
      <c r="E313" s="219"/>
      <c r="F313" s="49" t="s">
        <v>19</v>
      </c>
      <c r="G313" s="38">
        <v>435</v>
      </c>
      <c r="H313" s="150">
        <v>3.0000000000000001E-3</v>
      </c>
      <c r="I313" s="150">
        <v>4.0000000000000001E-3</v>
      </c>
      <c r="J313" s="150">
        <v>5.0000000000000001E-3</v>
      </c>
      <c r="K313" s="150">
        <v>3.0000000000000001E-3</v>
      </c>
      <c r="L313" s="150">
        <v>4.0000000000000001E-3</v>
      </c>
      <c r="M313" s="150">
        <v>5.0000000000000001E-3</v>
      </c>
      <c r="N313" s="137">
        <f t="shared" si="88"/>
        <v>1.3049999999999999</v>
      </c>
      <c r="O313" s="137">
        <f t="shared" si="89"/>
        <v>1.74</v>
      </c>
      <c r="P313" s="137">
        <f t="shared" si="90"/>
        <v>2.1750000000000003</v>
      </c>
      <c r="Q313" s="206"/>
      <c r="R313" s="206"/>
      <c r="S313" s="206"/>
      <c r="T313" s="213"/>
      <c r="U313" s="213"/>
      <c r="V313" s="213"/>
      <c r="W313" s="20"/>
      <c r="X313" s="20"/>
      <c r="Y313" s="20"/>
      <c r="Z313" s="20"/>
    </row>
    <row r="314" spans="2:26" ht="21.75" customHeight="1" x14ac:dyDescent="0.25">
      <c r="B314" s="249" t="s">
        <v>124</v>
      </c>
      <c r="C314" s="218" t="s">
        <v>73</v>
      </c>
      <c r="D314" s="218" t="s">
        <v>74</v>
      </c>
      <c r="E314" s="218" t="s">
        <v>75</v>
      </c>
      <c r="F314" s="9" t="s">
        <v>72</v>
      </c>
      <c r="G314" s="137">
        <v>2710</v>
      </c>
      <c r="H314" s="136">
        <v>0.05</v>
      </c>
      <c r="I314" s="6">
        <v>7.5999999999999998E-2</v>
      </c>
      <c r="J314" s="6">
        <v>0.10100000000000001</v>
      </c>
      <c r="K314" s="16">
        <v>3.6999999999999998E-2</v>
      </c>
      <c r="L314" s="16">
        <v>5.6000000000000001E-2</v>
      </c>
      <c r="M314" s="16">
        <v>7.3999999999999996E-2</v>
      </c>
      <c r="N314" s="137">
        <f t="shared" si="88"/>
        <v>135.5</v>
      </c>
      <c r="O314" s="137">
        <f t="shared" si="89"/>
        <v>205.96</v>
      </c>
      <c r="P314" s="137">
        <f t="shared" si="90"/>
        <v>273.71000000000004</v>
      </c>
      <c r="Q314" s="204">
        <f>SUM(N314:N320)</f>
        <v>164.8896</v>
      </c>
      <c r="R314" s="204">
        <f>SUM(O314:O320)</f>
        <v>244.4606</v>
      </c>
      <c r="S314" s="204">
        <f>SUM(P314:P320)</f>
        <v>319.68460000000005</v>
      </c>
      <c r="T314" s="218">
        <f>Q314+Q314*50%</f>
        <v>247.33440000000002</v>
      </c>
      <c r="U314" s="218">
        <f>R314+R314*50%</f>
        <v>366.6909</v>
      </c>
      <c r="V314" s="218">
        <f>S314+S314*50%</f>
        <v>479.52690000000007</v>
      </c>
      <c r="W314" s="20"/>
      <c r="X314" s="20"/>
      <c r="Y314" s="20"/>
      <c r="Z314" s="20"/>
    </row>
    <row r="315" spans="2:26" ht="29.25" customHeight="1" x14ac:dyDescent="0.25">
      <c r="B315" s="250"/>
      <c r="C315" s="205"/>
      <c r="D315" s="205"/>
      <c r="E315" s="205"/>
      <c r="F315" s="10" t="s">
        <v>47</v>
      </c>
      <c r="G315" s="137">
        <v>214</v>
      </c>
      <c r="H315" s="136">
        <v>8.9999999999999993E-3</v>
      </c>
      <c r="I315" s="136">
        <v>1.4E-2</v>
      </c>
      <c r="J315" s="136">
        <v>1.7999999999999999E-2</v>
      </c>
      <c r="K315" s="136">
        <v>8.9999999999999993E-3</v>
      </c>
      <c r="L315" s="136">
        <v>1.4E-2</v>
      </c>
      <c r="M315" s="136">
        <v>1.7999999999999999E-2</v>
      </c>
      <c r="N315" s="137">
        <f t="shared" si="88"/>
        <v>1.9259999999999999</v>
      </c>
      <c r="O315" s="137">
        <f t="shared" si="89"/>
        <v>2.996</v>
      </c>
      <c r="P315" s="137">
        <f t="shared" si="90"/>
        <v>3.8519999999999999</v>
      </c>
      <c r="Q315" s="208"/>
      <c r="R315" s="208"/>
      <c r="S315" s="208"/>
      <c r="T315" s="205"/>
      <c r="U315" s="205"/>
      <c r="V315" s="205"/>
      <c r="W315" s="20"/>
      <c r="X315" s="20"/>
      <c r="Y315" s="20"/>
      <c r="Z315" s="20"/>
    </row>
    <row r="316" spans="2:26" ht="15.75" x14ac:dyDescent="0.25">
      <c r="B316" s="250"/>
      <c r="C316" s="205"/>
      <c r="D316" s="205"/>
      <c r="E316" s="205"/>
      <c r="F316" s="3" t="s">
        <v>58</v>
      </c>
      <c r="G316" s="137">
        <v>405</v>
      </c>
      <c r="H316" s="6">
        <v>1.2E-2</v>
      </c>
      <c r="I316" s="6">
        <v>1.7000000000000001E-2</v>
      </c>
      <c r="J316" s="6">
        <v>2.4E-2</v>
      </c>
      <c r="K316" s="6">
        <v>1.2E-2</v>
      </c>
      <c r="L316" s="6">
        <v>1.7000000000000001E-2</v>
      </c>
      <c r="M316" s="6">
        <v>2.4E-2</v>
      </c>
      <c r="N316" s="137">
        <f t="shared" si="88"/>
        <v>4.8600000000000003</v>
      </c>
      <c r="O316" s="137">
        <f t="shared" si="89"/>
        <v>6.8850000000000007</v>
      </c>
      <c r="P316" s="137">
        <f t="shared" si="90"/>
        <v>9.7200000000000006</v>
      </c>
      <c r="Q316" s="208"/>
      <c r="R316" s="208"/>
      <c r="S316" s="208"/>
      <c r="T316" s="205"/>
      <c r="U316" s="205"/>
      <c r="V316" s="205"/>
      <c r="W316" s="20"/>
      <c r="X316" s="20"/>
      <c r="Y316" s="20"/>
      <c r="Z316" s="20"/>
    </row>
    <row r="317" spans="2:26" ht="15.75" x14ac:dyDescent="0.25">
      <c r="B317" s="250"/>
      <c r="C317" s="205"/>
      <c r="D317" s="205"/>
      <c r="E317" s="205"/>
      <c r="F317" s="3" t="s">
        <v>34</v>
      </c>
      <c r="G317" s="137">
        <v>1550</v>
      </c>
      <c r="H317" s="136">
        <v>5.0000000000000001E-3</v>
      </c>
      <c r="I317" s="136">
        <v>8.0000000000000002E-3</v>
      </c>
      <c r="J317" s="6">
        <v>0.01</v>
      </c>
      <c r="K317" s="136">
        <v>5.0000000000000001E-3</v>
      </c>
      <c r="L317" s="136">
        <v>8.0000000000000002E-3</v>
      </c>
      <c r="M317" s="6">
        <v>0.01</v>
      </c>
      <c r="N317" s="137">
        <f t="shared" si="88"/>
        <v>7.75</v>
      </c>
      <c r="O317" s="137">
        <f t="shared" si="89"/>
        <v>12.4</v>
      </c>
      <c r="P317" s="137">
        <f t="shared" si="90"/>
        <v>15.5</v>
      </c>
      <c r="Q317" s="208"/>
      <c r="R317" s="208"/>
      <c r="S317" s="208"/>
      <c r="T317" s="205"/>
      <c r="U317" s="205"/>
      <c r="V317" s="205"/>
      <c r="W317" s="20"/>
      <c r="X317" s="20"/>
      <c r="Y317" s="20"/>
      <c r="Z317" s="20"/>
    </row>
    <row r="318" spans="2:26" ht="15.75" x14ac:dyDescent="0.25">
      <c r="B318" s="250"/>
      <c r="C318" s="205"/>
      <c r="D318" s="205"/>
      <c r="E318" s="205"/>
      <c r="F318" s="3" t="s">
        <v>35</v>
      </c>
      <c r="G318" s="137">
        <v>683</v>
      </c>
      <c r="H318" s="136">
        <v>3.0000000000000001E-3</v>
      </c>
      <c r="I318" s="136">
        <v>5.0000000000000001E-3</v>
      </c>
      <c r="J318" s="136">
        <v>6.0000000000000001E-3</v>
      </c>
      <c r="K318" s="136">
        <v>3.0000000000000001E-3</v>
      </c>
      <c r="L318" s="136">
        <v>5.0000000000000001E-3</v>
      </c>
      <c r="M318" s="136">
        <v>6.0000000000000001E-3</v>
      </c>
      <c r="N318" s="137">
        <f t="shared" si="88"/>
        <v>2.0489999999999999</v>
      </c>
      <c r="O318" s="137">
        <f t="shared" si="89"/>
        <v>3.415</v>
      </c>
      <c r="P318" s="137">
        <f t="shared" si="90"/>
        <v>4.0979999999999999</v>
      </c>
      <c r="Q318" s="208"/>
      <c r="R318" s="208"/>
      <c r="S318" s="208"/>
      <c r="T318" s="205"/>
      <c r="U318" s="205"/>
      <c r="V318" s="205"/>
      <c r="W318" s="20"/>
      <c r="X318" s="20"/>
      <c r="Y318" s="20"/>
      <c r="Z318" s="20"/>
    </row>
    <row r="319" spans="2:26" ht="15.75" x14ac:dyDescent="0.25">
      <c r="B319" s="250"/>
      <c r="C319" s="205"/>
      <c r="D319" s="205"/>
      <c r="E319" s="205"/>
      <c r="F319" s="3" t="s">
        <v>10</v>
      </c>
      <c r="G319" s="137">
        <v>76</v>
      </c>
      <c r="H319" s="136">
        <v>1E-3</v>
      </c>
      <c r="I319" s="136">
        <v>1E-3</v>
      </c>
      <c r="J319" s="136">
        <v>1E-3</v>
      </c>
      <c r="K319" s="136">
        <v>1E-3</v>
      </c>
      <c r="L319" s="136">
        <v>1E-3</v>
      </c>
      <c r="M319" s="136">
        <v>1E-3</v>
      </c>
      <c r="N319" s="137">
        <f t="shared" si="88"/>
        <v>7.5999999999999998E-2</v>
      </c>
      <c r="O319" s="137">
        <f t="shared" si="89"/>
        <v>7.5999999999999998E-2</v>
      </c>
      <c r="P319" s="137">
        <f t="shared" si="90"/>
        <v>7.5999999999999998E-2</v>
      </c>
      <c r="Q319" s="208"/>
      <c r="R319" s="208"/>
      <c r="S319" s="208"/>
      <c r="T319" s="205"/>
      <c r="U319" s="205"/>
      <c r="V319" s="205"/>
      <c r="W319" s="20"/>
      <c r="X319" s="20"/>
      <c r="Y319" s="20"/>
      <c r="Z319" s="20"/>
    </row>
    <row r="320" spans="2:26" ht="16.5" thickBot="1" x14ac:dyDescent="0.3">
      <c r="B320" s="224"/>
      <c r="C320" s="206"/>
      <c r="D320" s="206"/>
      <c r="E320" s="206"/>
      <c r="F320" s="37" t="s">
        <v>66</v>
      </c>
      <c r="G320" s="46">
        <v>636.42999999999995</v>
      </c>
      <c r="H320" s="46">
        <v>0.02</v>
      </c>
      <c r="I320" s="46">
        <v>0.02</v>
      </c>
      <c r="J320" s="46">
        <v>0.02</v>
      </c>
      <c r="K320" s="46">
        <v>0.02</v>
      </c>
      <c r="L320" s="46">
        <v>0.02</v>
      </c>
      <c r="M320" s="46">
        <v>0.02</v>
      </c>
      <c r="N320" s="137">
        <f t="shared" si="88"/>
        <v>12.7286</v>
      </c>
      <c r="O320" s="137">
        <f t="shared" si="89"/>
        <v>12.7286</v>
      </c>
      <c r="P320" s="137">
        <f t="shared" si="90"/>
        <v>12.7286</v>
      </c>
      <c r="Q320" s="214"/>
      <c r="R320" s="214"/>
      <c r="S320" s="214"/>
      <c r="T320" s="206"/>
      <c r="U320" s="206"/>
      <c r="V320" s="206"/>
      <c r="W320" s="20"/>
      <c r="X320" s="20"/>
      <c r="Y320" s="20"/>
      <c r="Z320" s="20"/>
    </row>
    <row r="321" spans="2:26" ht="15.75" customHeight="1" x14ac:dyDescent="0.25">
      <c r="B321" s="259" t="s">
        <v>86</v>
      </c>
      <c r="C321" s="205">
        <v>100</v>
      </c>
      <c r="D321" s="205">
        <v>130</v>
      </c>
      <c r="E321" s="205">
        <v>150</v>
      </c>
      <c r="F321" s="45" t="s">
        <v>60</v>
      </c>
      <c r="G321" s="137">
        <v>482</v>
      </c>
      <c r="H321" s="140">
        <v>3.5999999999999997E-2</v>
      </c>
      <c r="I321" s="140">
        <v>4.5999999999999999E-2</v>
      </c>
      <c r="J321" s="140">
        <v>5.3999999999999999E-2</v>
      </c>
      <c r="K321" s="140">
        <v>3.5999999999999997E-2</v>
      </c>
      <c r="L321" s="140">
        <v>4.5999999999999999E-2</v>
      </c>
      <c r="M321" s="140">
        <v>5.3999999999999999E-2</v>
      </c>
      <c r="N321" s="137">
        <f t="shared" si="88"/>
        <v>17.352</v>
      </c>
      <c r="O321" s="137">
        <f t="shared" si="89"/>
        <v>22.172000000000001</v>
      </c>
      <c r="P321" s="137">
        <f t="shared" si="90"/>
        <v>26.027999999999999</v>
      </c>
      <c r="Q321" s="204">
        <f>SUM(N321:N323)</f>
        <v>42.768000000000001</v>
      </c>
      <c r="R321" s="204">
        <f>SUM(O321:O323)</f>
        <v>47.588000000000001</v>
      </c>
      <c r="S321" s="204">
        <f>SUM(P321:P323)</f>
        <v>51.443999999999996</v>
      </c>
      <c r="T321" s="213">
        <f>Q321+Q321*50%</f>
        <v>64.152000000000001</v>
      </c>
      <c r="U321" s="213">
        <f>R321+R321*50%</f>
        <v>71.382000000000005</v>
      </c>
      <c r="V321" s="213">
        <f>S321+S321*50%</f>
        <v>77.165999999999997</v>
      </c>
      <c r="W321" s="20"/>
      <c r="X321" s="20"/>
      <c r="Y321" s="20"/>
      <c r="Z321" s="20"/>
    </row>
    <row r="322" spans="2:26" ht="15.75" customHeight="1" x14ac:dyDescent="0.25">
      <c r="B322" s="259"/>
      <c r="C322" s="205"/>
      <c r="D322" s="205"/>
      <c r="E322" s="205"/>
      <c r="F322" s="3" t="s">
        <v>33</v>
      </c>
      <c r="G322" s="137">
        <v>5068</v>
      </c>
      <c r="H322" s="136">
        <v>5.0000000000000001E-3</v>
      </c>
      <c r="I322" s="136">
        <v>5.0000000000000001E-3</v>
      </c>
      <c r="J322" s="136">
        <v>5.0000000000000001E-3</v>
      </c>
      <c r="K322" s="136">
        <v>5.0000000000000001E-3</v>
      </c>
      <c r="L322" s="136">
        <v>5.0000000000000001E-3</v>
      </c>
      <c r="M322" s="136">
        <v>5.0000000000000001E-3</v>
      </c>
      <c r="N322" s="137">
        <f t="shared" si="88"/>
        <v>25.34</v>
      </c>
      <c r="O322" s="137">
        <f t="shared" si="89"/>
        <v>25.34</v>
      </c>
      <c r="P322" s="137">
        <f t="shared" si="90"/>
        <v>25.34</v>
      </c>
      <c r="Q322" s="208"/>
      <c r="R322" s="208"/>
      <c r="S322" s="208"/>
      <c r="T322" s="213"/>
      <c r="U322" s="213"/>
      <c r="V322" s="213"/>
      <c r="W322" s="20"/>
      <c r="X322" s="20"/>
      <c r="Y322" s="20"/>
      <c r="Z322" s="20"/>
    </row>
    <row r="323" spans="2:26" ht="17.25" customHeight="1" x14ac:dyDescent="0.25">
      <c r="B323" s="259"/>
      <c r="C323" s="205"/>
      <c r="D323" s="205"/>
      <c r="E323" s="205"/>
      <c r="F323" s="68" t="s">
        <v>10</v>
      </c>
      <c r="G323" s="69">
        <v>76</v>
      </c>
      <c r="H323" s="148">
        <v>1E-3</v>
      </c>
      <c r="I323" s="148">
        <v>1E-3</v>
      </c>
      <c r="J323" s="148">
        <v>1E-3</v>
      </c>
      <c r="K323" s="148">
        <v>1E-3</v>
      </c>
      <c r="L323" s="148">
        <v>1E-3</v>
      </c>
      <c r="M323" s="148">
        <v>1E-3</v>
      </c>
      <c r="N323" s="137">
        <f t="shared" si="88"/>
        <v>7.5999999999999998E-2</v>
      </c>
      <c r="O323" s="137">
        <f t="shared" si="89"/>
        <v>7.5999999999999998E-2</v>
      </c>
      <c r="P323" s="137">
        <f t="shared" si="90"/>
        <v>7.5999999999999998E-2</v>
      </c>
      <c r="Q323" s="206"/>
      <c r="R323" s="206"/>
      <c r="S323" s="206"/>
      <c r="T323" s="213"/>
      <c r="U323" s="213"/>
      <c r="V323" s="213"/>
      <c r="W323" s="20"/>
      <c r="X323" s="20"/>
      <c r="Y323" s="20"/>
      <c r="Z323" s="20"/>
    </row>
    <row r="324" spans="2:26" ht="15.75" x14ac:dyDescent="0.25">
      <c r="B324" s="13" t="s">
        <v>141</v>
      </c>
      <c r="C324" s="136">
        <v>200</v>
      </c>
      <c r="D324" s="136">
        <v>200</v>
      </c>
      <c r="E324" s="136">
        <v>200</v>
      </c>
      <c r="F324" s="9" t="s">
        <v>111</v>
      </c>
      <c r="G324" s="137">
        <v>200</v>
      </c>
      <c r="H324" s="6">
        <v>0.2</v>
      </c>
      <c r="I324" s="6">
        <v>0.2</v>
      </c>
      <c r="J324" s="6">
        <v>0.2</v>
      </c>
      <c r="K324" s="6">
        <v>0.2</v>
      </c>
      <c r="L324" s="6">
        <v>0.2</v>
      </c>
      <c r="M324" s="6">
        <v>0.2</v>
      </c>
      <c r="N324" s="137">
        <f t="shared" si="88"/>
        <v>40</v>
      </c>
      <c r="O324" s="137">
        <f t="shared" si="89"/>
        <v>40</v>
      </c>
      <c r="P324" s="137">
        <f t="shared" si="90"/>
        <v>40</v>
      </c>
      <c r="Q324" s="137">
        <f t="shared" ref="Q324:S325" si="91">SUM(N324)</f>
        <v>40</v>
      </c>
      <c r="R324" s="137">
        <f t="shared" si="91"/>
        <v>40</v>
      </c>
      <c r="S324" s="12">
        <f t="shared" si="91"/>
        <v>40</v>
      </c>
      <c r="T324" s="137">
        <f t="shared" ref="T324:V326" si="92">Q324+Q324*50%</f>
        <v>60</v>
      </c>
      <c r="U324" s="137">
        <f t="shared" si="92"/>
        <v>60</v>
      </c>
      <c r="V324" s="137">
        <f t="shared" si="92"/>
        <v>60</v>
      </c>
      <c r="W324" s="20"/>
      <c r="X324" s="20"/>
      <c r="Y324" s="20"/>
      <c r="Z324" s="20"/>
    </row>
    <row r="325" spans="2:26" ht="15.75" x14ac:dyDescent="0.25">
      <c r="B325" s="10" t="s">
        <v>14</v>
      </c>
      <c r="C325" s="136">
        <v>20</v>
      </c>
      <c r="D325" s="136">
        <v>35</v>
      </c>
      <c r="E325" s="136">
        <v>40</v>
      </c>
      <c r="F325" s="9" t="s">
        <v>14</v>
      </c>
      <c r="G325" s="137">
        <v>594</v>
      </c>
      <c r="H325" s="6">
        <v>0.02</v>
      </c>
      <c r="I325" s="136">
        <v>3.5000000000000003E-2</v>
      </c>
      <c r="J325" s="6">
        <v>0.04</v>
      </c>
      <c r="K325" s="6">
        <v>0.02</v>
      </c>
      <c r="L325" s="136">
        <v>3.5000000000000003E-2</v>
      </c>
      <c r="M325" s="6">
        <v>0.04</v>
      </c>
      <c r="N325" s="137">
        <f t="shared" si="88"/>
        <v>11.88</v>
      </c>
      <c r="O325" s="137">
        <f t="shared" si="89"/>
        <v>20.790000000000003</v>
      </c>
      <c r="P325" s="137">
        <f t="shared" si="90"/>
        <v>23.76</v>
      </c>
      <c r="Q325" s="137">
        <f t="shared" si="91"/>
        <v>11.88</v>
      </c>
      <c r="R325" s="137">
        <f t="shared" si="91"/>
        <v>20.790000000000003</v>
      </c>
      <c r="S325" s="12">
        <f t="shared" si="91"/>
        <v>23.76</v>
      </c>
      <c r="T325" s="137">
        <f t="shared" si="92"/>
        <v>17.82</v>
      </c>
      <c r="U325" s="137">
        <f t="shared" si="92"/>
        <v>31.185000000000002</v>
      </c>
      <c r="V325" s="137">
        <f t="shared" si="92"/>
        <v>35.64</v>
      </c>
      <c r="W325" s="20"/>
      <c r="X325" s="20"/>
      <c r="Y325" s="20"/>
      <c r="Z325" s="20"/>
    </row>
    <row r="326" spans="2:26" ht="15.75" x14ac:dyDescent="0.25">
      <c r="B326" s="24"/>
      <c r="C326" s="24"/>
      <c r="D326" s="24"/>
      <c r="E326" s="24"/>
      <c r="F326" s="24"/>
      <c r="G326" s="25"/>
      <c r="H326" s="24"/>
      <c r="I326" s="24"/>
      <c r="J326" s="24"/>
      <c r="K326" s="24"/>
      <c r="L326" s="24"/>
      <c r="M326" s="24"/>
      <c r="N326" s="25"/>
      <c r="O326" s="25"/>
      <c r="P326" s="25"/>
      <c r="Q326" s="23">
        <f>SUM(Q309:Q325)</f>
        <v>272.17160000000001</v>
      </c>
      <c r="R326" s="23">
        <f>SUM(R309:R325)</f>
        <v>373.43860000000006</v>
      </c>
      <c r="S326" s="23">
        <f>SUM(S309:S325)</f>
        <v>455.92360000000008</v>
      </c>
      <c r="T326" s="23">
        <f t="shared" si="92"/>
        <v>408.25740000000002</v>
      </c>
      <c r="U326" s="23">
        <f t="shared" si="92"/>
        <v>560.15790000000015</v>
      </c>
      <c r="V326" s="23">
        <f t="shared" si="92"/>
        <v>683.88540000000012</v>
      </c>
      <c r="W326" s="20"/>
      <c r="X326" s="20"/>
      <c r="Y326" s="20"/>
      <c r="Z326" s="20"/>
    </row>
    <row r="327" spans="2:26" ht="15.75" x14ac:dyDescent="0.25">
      <c r="B327" s="24" t="s">
        <v>24</v>
      </c>
      <c r="C327" s="24"/>
      <c r="D327" s="24"/>
      <c r="E327" s="24"/>
      <c r="F327" s="24"/>
      <c r="G327" s="25"/>
      <c r="H327" s="24"/>
      <c r="I327" s="24"/>
      <c r="J327" s="24"/>
      <c r="K327" s="24"/>
      <c r="L327" s="24"/>
      <c r="M327" s="24"/>
      <c r="N327" s="25"/>
      <c r="O327" s="25"/>
      <c r="P327" s="25"/>
      <c r="Q327" s="26"/>
      <c r="R327" s="26"/>
      <c r="S327" s="26"/>
      <c r="T327" s="25"/>
      <c r="U327" s="25"/>
      <c r="V327" s="25"/>
      <c r="W327" s="20"/>
      <c r="X327" s="20"/>
      <c r="Y327" s="20"/>
      <c r="Z327" s="20"/>
    </row>
    <row r="328" spans="2:26" ht="15.75" customHeight="1" thickBot="1" x14ac:dyDescent="0.3">
      <c r="W328" s="20"/>
      <c r="X328" s="20"/>
      <c r="Y328" s="20"/>
      <c r="Z328" s="20"/>
    </row>
    <row r="329" spans="2:26" ht="15.75" x14ac:dyDescent="0.25">
      <c r="B329" s="220" t="s">
        <v>113</v>
      </c>
      <c r="C329" s="217">
        <v>60</v>
      </c>
      <c r="D329" s="217">
        <v>100</v>
      </c>
      <c r="E329" s="217">
        <v>100</v>
      </c>
      <c r="F329" s="47" t="s">
        <v>115</v>
      </c>
      <c r="G329" s="36">
        <v>800</v>
      </c>
      <c r="H329" s="7">
        <v>2.9000000000000001E-2</v>
      </c>
      <c r="I329" s="36">
        <v>4.8000000000000001E-2</v>
      </c>
      <c r="J329" s="36">
        <v>4.8000000000000001E-2</v>
      </c>
      <c r="K329" s="7">
        <v>2.5000000000000001E-2</v>
      </c>
      <c r="L329" s="7">
        <v>4.1000000000000002E-2</v>
      </c>
      <c r="M329" s="7">
        <v>4.1000000000000002E-2</v>
      </c>
      <c r="N329" s="137">
        <f t="shared" ref="N329:N345" si="93">H329*G329</f>
        <v>23.200000000000003</v>
      </c>
      <c r="O329" s="137">
        <f t="shared" ref="O329:O345" si="94">I329*G329</f>
        <v>38.4</v>
      </c>
      <c r="P329" s="137">
        <f t="shared" ref="P329:P345" si="95">J329*G329</f>
        <v>38.4</v>
      </c>
      <c r="Q329" s="204">
        <f>SUM(N329:N333)</f>
        <v>38.652999999999999</v>
      </c>
      <c r="R329" s="204">
        <f>SUM(O329:O333)</f>
        <v>64.350000000000009</v>
      </c>
      <c r="S329" s="204">
        <f>SUM(P329:P333)</f>
        <v>65.033000000000001</v>
      </c>
      <c r="T329" s="213">
        <f>Q329+Q329*50%</f>
        <v>57.979500000000002</v>
      </c>
      <c r="U329" s="213">
        <f>R329+R329*50%</f>
        <v>96.525000000000006</v>
      </c>
      <c r="V329" s="213">
        <f>S329+S329*50%</f>
        <v>97.549499999999995</v>
      </c>
      <c r="W329" s="20"/>
      <c r="X329" s="20"/>
      <c r="Y329" s="20"/>
      <c r="Z329" s="20"/>
    </row>
    <row r="330" spans="2:26" ht="15.75" x14ac:dyDescent="0.25">
      <c r="B330" s="221"/>
      <c r="C330" s="216"/>
      <c r="D330" s="216"/>
      <c r="E330" s="216"/>
      <c r="F330" s="3" t="s">
        <v>114</v>
      </c>
      <c r="G330" s="137">
        <v>539</v>
      </c>
      <c r="H330" s="136">
        <v>2.3E-2</v>
      </c>
      <c r="I330" s="136">
        <v>3.7999999999999999E-2</v>
      </c>
      <c r="J330" s="136">
        <v>3.7999999999999999E-2</v>
      </c>
      <c r="K330" s="136">
        <v>1.7999999999999999E-2</v>
      </c>
      <c r="L330" s="136">
        <v>0.03</v>
      </c>
      <c r="M330" s="136">
        <v>0.03</v>
      </c>
      <c r="N330" s="137">
        <f t="shared" si="93"/>
        <v>12.397</v>
      </c>
      <c r="O330" s="137">
        <f t="shared" si="94"/>
        <v>20.481999999999999</v>
      </c>
      <c r="P330" s="137">
        <f t="shared" si="95"/>
        <v>20.481999999999999</v>
      </c>
      <c r="Q330" s="208"/>
      <c r="R330" s="208"/>
      <c r="S330" s="208"/>
      <c r="T330" s="213"/>
      <c r="U330" s="213"/>
      <c r="V330" s="213"/>
      <c r="W330" s="20"/>
      <c r="X330" s="20"/>
      <c r="Y330" s="20"/>
      <c r="Z330" s="20"/>
    </row>
    <row r="331" spans="2:26" ht="15.75" x14ac:dyDescent="0.25">
      <c r="B331" s="222"/>
      <c r="C331" s="218"/>
      <c r="D331" s="218"/>
      <c r="E331" s="218"/>
      <c r="F331" s="61" t="s">
        <v>11</v>
      </c>
      <c r="G331" s="141">
        <v>133</v>
      </c>
      <c r="H331" s="138">
        <v>7.0000000000000001E-3</v>
      </c>
      <c r="I331" s="138">
        <v>0.02</v>
      </c>
      <c r="J331" s="138">
        <v>0.02</v>
      </c>
      <c r="K331" s="138">
        <v>6.0000000000000001E-3</v>
      </c>
      <c r="L331" s="138">
        <v>0.01</v>
      </c>
      <c r="M331" s="138">
        <v>0.01</v>
      </c>
      <c r="N331" s="137">
        <f t="shared" si="93"/>
        <v>0.93100000000000005</v>
      </c>
      <c r="O331" s="137">
        <f t="shared" si="94"/>
        <v>2.66</v>
      </c>
      <c r="P331" s="137">
        <f t="shared" si="95"/>
        <v>2.66</v>
      </c>
      <c r="Q331" s="208"/>
      <c r="R331" s="208"/>
      <c r="S331" s="208"/>
      <c r="T331" s="213"/>
      <c r="U331" s="213"/>
      <c r="V331" s="213"/>
      <c r="W331" s="20"/>
      <c r="X331" s="20"/>
      <c r="Y331" s="20"/>
      <c r="Z331" s="20"/>
    </row>
    <row r="332" spans="2:26" ht="15.75" x14ac:dyDescent="0.25">
      <c r="B332" s="222"/>
      <c r="C332" s="218"/>
      <c r="D332" s="218"/>
      <c r="E332" s="218"/>
      <c r="F332" s="45" t="s">
        <v>10</v>
      </c>
      <c r="G332" s="137">
        <v>76</v>
      </c>
      <c r="H332" s="136">
        <v>1E-3</v>
      </c>
      <c r="I332" s="136">
        <v>1E-3</v>
      </c>
      <c r="J332" s="136">
        <v>1E-3</v>
      </c>
      <c r="K332" s="136">
        <v>1E-3</v>
      </c>
      <c r="L332" s="136">
        <v>1E-3</v>
      </c>
      <c r="M332" s="136">
        <v>1E-3</v>
      </c>
      <c r="N332" s="137">
        <f t="shared" si="93"/>
        <v>7.5999999999999998E-2</v>
      </c>
      <c r="O332" s="137">
        <f t="shared" si="94"/>
        <v>7.5999999999999998E-2</v>
      </c>
      <c r="P332" s="137">
        <f t="shared" si="95"/>
        <v>7.5999999999999998E-2</v>
      </c>
      <c r="Q332" s="205"/>
      <c r="R332" s="205"/>
      <c r="S332" s="205"/>
      <c r="T332" s="213"/>
      <c r="U332" s="213"/>
      <c r="V332" s="213"/>
      <c r="W332" s="20"/>
      <c r="X332" s="20"/>
      <c r="Y332" s="20"/>
      <c r="Z332" s="20"/>
    </row>
    <row r="333" spans="2:26" ht="16.5" thickBot="1" x14ac:dyDescent="0.3">
      <c r="B333" s="242"/>
      <c r="C333" s="219"/>
      <c r="D333" s="219"/>
      <c r="E333" s="219"/>
      <c r="F333" s="49" t="s">
        <v>13</v>
      </c>
      <c r="G333" s="137">
        <v>683</v>
      </c>
      <c r="H333" s="150">
        <v>3.0000000000000001E-3</v>
      </c>
      <c r="I333" s="150">
        <v>4.0000000000000001E-3</v>
      </c>
      <c r="J333" s="150">
        <v>5.0000000000000001E-3</v>
      </c>
      <c r="K333" s="150">
        <v>3.0000000000000001E-3</v>
      </c>
      <c r="L333" s="150">
        <v>4.0000000000000001E-3</v>
      </c>
      <c r="M333" s="150">
        <v>5.0000000000000001E-3</v>
      </c>
      <c r="N333" s="137">
        <f t="shared" si="93"/>
        <v>2.0489999999999999</v>
      </c>
      <c r="O333" s="137">
        <f t="shared" si="94"/>
        <v>2.7320000000000002</v>
      </c>
      <c r="P333" s="137">
        <f t="shared" si="95"/>
        <v>3.415</v>
      </c>
      <c r="Q333" s="206"/>
      <c r="R333" s="206"/>
      <c r="S333" s="206"/>
      <c r="T333" s="213"/>
      <c r="U333" s="213"/>
      <c r="V333" s="213"/>
      <c r="W333" s="20"/>
      <c r="X333" s="20"/>
      <c r="Y333" s="20"/>
      <c r="Z333" s="20"/>
    </row>
    <row r="334" spans="2:26" ht="63" x14ac:dyDescent="0.25">
      <c r="B334" s="220" t="s">
        <v>69</v>
      </c>
      <c r="C334" s="217">
        <v>200</v>
      </c>
      <c r="D334" s="217">
        <v>200</v>
      </c>
      <c r="E334" s="217">
        <v>250</v>
      </c>
      <c r="F334" s="62" t="s">
        <v>153</v>
      </c>
      <c r="G334" s="36">
        <v>2000</v>
      </c>
      <c r="H334" s="7">
        <v>0.16</v>
      </c>
      <c r="I334" s="7">
        <v>0.16</v>
      </c>
      <c r="J334" s="7">
        <v>0.21299999999999999</v>
      </c>
      <c r="K334" s="7">
        <v>0.109</v>
      </c>
      <c r="L334" s="7">
        <v>0.109</v>
      </c>
      <c r="M334" s="7">
        <v>0.14499999999999999</v>
      </c>
      <c r="N334" s="36">
        <f t="shared" si="93"/>
        <v>320</v>
      </c>
      <c r="O334" s="36">
        <f t="shared" si="94"/>
        <v>320</v>
      </c>
      <c r="P334" s="36">
        <f t="shared" si="95"/>
        <v>426</v>
      </c>
      <c r="Q334" s="207">
        <f>SUM(N334:N341)</f>
        <v>357.07780000000002</v>
      </c>
      <c r="R334" s="207">
        <f>SUM(O334:O341)</f>
        <v>357.07780000000002</v>
      </c>
      <c r="S334" s="207">
        <f>SUM(P334:P341)</f>
        <v>470.12570000000005</v>
      </c>
      <c r="T334" s="207">
        <f>Q334+Q334*50%</f>
        <v>535.61670000000004</v>
      </c>
      <c r="U334" s="207">
        <f>R334+R334*50%</f>
        <v>535.61670000000004</v>
      </c>
      <c r="V334" s="210">
        <f>S334+S334*50%</f>
        <v>705.18855000000008</v>
      </c>
      <c r="W334" s="20"/>
      <c r="X334" s="20"/>
      <c r="Y334" s="20"/>
      <c r="Z334" s="20"/>
    </row>
    <row r="335" spans="2:26" ht="19.5" customHeight="1" x14ac:dyDescent="0.25">
      <c r="B335" s="254"/>
      <c r="C335" s="206"/>
      <c r="D335" s="206"/>
      <c r="E335" s="206"/>
      <c r="F335" s="3" t="s">
        <v>13</v>
      </c>
      <c r="G335" s="157">
        <v>683</v>
      </c>
      <c r="H335" s="8">
        <v>5.0000000000000001E-3</v>
      </c>
      <c r="I335" s="8">
        <v>5.0000000000000001E-3</v>
      </c>
      <c r="J335" s="8">
        <v>6.0000000000000001E-3</v>
      </c>
      <c r="K335" s="8">
        <v>5.0000000000000001E-3</v>
      </c>
      <c r="L335" s="8">
        <v>5.0000000000000001E-3</v>
      </c>
      <c r="M335" s="8">
        <v>6.0000000000000001E-3</v>
      </c>
      <c r="N335" s="158">
        <f t="shared" si="93"/>
        <v>3.415</v>
      </c>
      <c r="O335" s="158">
        <f t="shared" si="94"/>
        <v>3.415</v>
      </c>
      <c r="P335" s="158">
        <f t="shared" si="95"/>
        <v>4.0979999999999999</v>
      </c>
      <c r="Q335" s="208"/>
      <c r="R335" s="208"/>
      <c r="S335" s="208"/>
      <c r="T335" s="208"/>
      <c r="U335" s="208"/>
      <c r="V335" s="211"/>
      <c r="W335" s="20"/>
      <c r="X335" s="20"/>
      <c r="Y335" s="20"/>
      <c r="Z335" s="20"/>
    </row>
    <row r="336" spans="2:26" ht="19.5" customHeight="1" x14ac:dyDescent="0.25">
      <c r="B336" s="221"/>
      <c r="C336" s="216"/>
      <c r="D336" s="216"/>
      <c r="E336" s="216"/>
      <c r="F336" s="3" t="s">
        <v>17</v>
      </c>
      <c r="G336" s="157">
        <v>211</v>
      </c>
      <c r="H336" s="6">
        <v>0.107</v>
      </c>
      <c r="I336" s="6">
        <v>0.107</v>
      </c>
      <c r="J336" s="6">
        <v>0.128</v>
      </c>
      <c r="K336" s="6">
        <v>0.08</v>
      </c>
      <c r="L336" s="6">
        <v>0.08</v>
      </c>
      <c r="M336" s="6">
        <v>9.6000000000000002E-2</v>
      </c>
      <c r="N336" s="157">
        <f t="shared" si="93"/>
        <v>22.576999999999998</v>
      </c>
      <c r="O336" s="157">
        <f t="shared" si="94"/>
        <v>22.576999999999998</v>
      </c>
      <c r="P336" s="157">
        <f t="shared" si="95"/>
        <v>27.007999999999999</v>
      </c>
      <c r="Q336" s="208"/>
      <c r="R336" s="208"/>
      <c r="S336" s="208"/>
      <c r="T336" s="208"/>
      <c r="U336" s="208"/>
      <c r="V336" s="211"/>
      <c r="W336" s="20"/>
      <c r="X336" s="20"/>
      <c r="Y336" s="20"/>
      <c r="Z336" s="20"/>
    </row>
    <row r="337" spans="2:26" ht="19.5" customHeight="1" x14ac:dyDescent="0.25">
      <c r="B337" s="221"/>
      <c r="C337" s="216"/>
      <c r="D337" s="216"/>
      <c r="E337" s="216"/>
      <c r="F337" s="3" t="s">
        <v>16</v>
      </c>
      <c r="G337" s="157">
        <v>177</v>
      </c>
      <c r="H337" s="6">
        <v>2.1999999999999999E-2</v>
      </c>
      <c r="I337" s="6">
        <v>2.1999999999999999E-2</v>
      </c>
      <c r="J337" s="6">
        <v>2.5999999999999999E-2</v>
      </c>
      <c r="K337" s="6">
        <v>1.7999999999999999E-2</v>
      </c>
      <c r="L337" s="6">
        <v>1.7999999999999999E-2</v>
      </c>
      <c r="M337" s="6">
        <v>2.1000000000000001E-2</v>
      </c>
      <c r="N337" s="157">
        <f t="shared" si="93"/>
        <v>3.8939999999999997</v>
      </c>
      <c r="O337" s="157">
        <f t="shared" si="94"/>
        <v>3.8939999999999997</v>
      </c>
      <c r="P337" s="157">
        <f t="shared" si="95"/>
        <v>4.6019999999999994</v>
      </c>
      <c r="Q337" s="208"/>
      <c r="R337" s="208"/>
      <c r="S337" s="208"/>
      <c r="T337" s="208"/>
      <c r="U337" s="208"/>
      <c r="V337" s="211"/>
      <c r="W337" s="20"/>
      <c r="X337" s="20"/>
      <c r="Y337" s="20"/>
      <c r="Z337" s="20"/>
    </row>
    <row r="338" spans="2:26" ht="15.75" x14ac:dyDescent="0.25">
      <c r="B338" s="221"/>
      <c r="C338" s="216"/>
      <c r="D338" s="216"/>
      <c r="E338" s="216"/>
      <c r="F338" s="3" t="s">
        <v>11</v>
      </c>
      <c r="G338" s="157">
        <v>133</v>
      </c>
      <c r="H338" s="159">
        <v>1.2E-2</v>
      </c>
      <c r="I338" s="159">
        <v>1.2E-2</v>
      </c>
      <c r="J338" s="6">
        <v>1.4E-2</v>
      </c>
      <c r="K338" s="6">
        <v>0.01</v>
      </c>
      <c r="L338" s="6">
        <v>0.01</v>
      </c>
      <c r="M338" s="6">
        <v>1.2E-2</v>
      </c>
      <c r="N338" s="157">
        <f t="shared" si="93"/>
        <v>1.5960000000000001</v>
      </c>
      <c r="O338" s="157">
        <f t="shared" si="94"/>
        <v>1.5960000000000001</v>
      </c>
      <c r="P338" s="157">
        <f t="shared" si="95"/>
        <v>1.8620000000000001</v>
      </c>
      <c r="Q338" s="208"/>
      <c r="R338" s="208"/>
      <c r="S338" s="208"/>
      <c r="T338" s="208"/>
      <c r="U338" s="208"/>
      <c r="V338" s="211"/>
      <c r="W338" s="20"/>
      <c r="X338" s="20"/>
      <c r="Y338" s="20"/>
      <c r="Z338" s="20"/>
    </row>
    <row r="339" spans="2:26" ht="15.75" x14ac:dyDescent="0.25">
      <c r="B339" s="221"/>
      <c r="C339" s="216"/>
      <c r="D339" s="216"/>
      <c r="E339" s="216"/>
      <c r="F339" s="3" t="s">
        <v>18</v>
      </c>
      <c r="G339" s="157">
        <v>900</v>
      </c>
      <c r="H339" s="159">
        <v>6.0000000000000001E-3</v>
      </c>
      <c r="I339" s="159">
        <v>6.0000000000000001E-3</v>
      </c>
      <c r="J339" s="159">
        <v>7.0000000000000001E-3</v>
      </c>
      <c r="K339" s="159">
        <v>6.0000000000000001E-3</v>
      </c>
      <c r="L339" s="159">
        <v>6.0000000000000001E-3</v>
      </c>
      <c r="M339" s="159">
        <v>7.0000000000000001E-3</v>
      </c>
      <c r="N339" s="157">
        <f t="shared" si="93"/>
        <v>5.4</v>
      </c>
      <c r="O339" s="157">
        <f t="shared" si="94"/>
        <v>5.4</v>
      </c>
      <c r="P339" s="157">
        <f t="shared" si="95"/>
        <v>6.3</v>
      </c>
      <c r="Q339" s="208"/>
      <c r="R339" s="208"/>
      <c r="S339" s="208"/>
      <c r="T339" s="208"/>
      <c r="U339" s="208"/>
      <c r="V339" s="211"/>
      <c r="W339" s="20"/>
      <c r="X339" s="20"/>
      <c r="Y339" s="20"/>
      <c r="Z339" s="20"/>
    </row>
    <row r="340" spans="2:26" ht="15.75" x14ac:dyDescent="0.25">
      <c r="B340" s="221"/>
      <c r="C340" s="216"/>
      <c r="D340" s="216"/>
      <c r="E340" s="216"/>
      <c r="F340" s="45" t="s">
        <v>64</v>
      </c>
      <c r="G340" s="157">
        <v>59.9</v>
      </c>
      <c r="H340" s="159">
        <v>2E-3</v>
      </c>
      <c r="I340" s="159">
        <v>2E-3</v>
      </c>
      <c r="J340" s="159">
        <v>3.0000000000000001E-3</v>
      </c>
      <c r="K340" s="159">
        <v>2E-3</v>
      </c>
      <c r="L340" s="159">
        <v>2E-3</v>
      </c>
      <c r="M340" s="159">
        <v>3.0000000000000001E-3</v>
      </c>
      <c r="N340" s="157">
        <f t="shared" si="93"/>
        <v>0.1198</v>
      </c>
      <c r="O340" s="157">
        <f t="shared" si="94"/>
        <v>0.1198</v>
      </c>
      <c r="P340" s="157">
        <f t="shared" si="95"/>
        <v>0.1797</v>
      </c>
      <c r="Q340" s="208"/>
      <c r="R340" s="208"/>
      <c r="S340" s="208"/>
      <c r="T340" s="208"/>
      <c r="U340" s="208"/>
      <c r="V340" s="211"/>
      <c r="W340" s="20"/>
      <c r="X340" s="20"/>
      <c r="Y340" s="20"/>
      <c r="Z340" s="20"/>
    </row>
    <row r="341" spans="2:26" ht="16.5" thickBot="1" x14ac:dyDescent="0.3">
      <c r="B341" s="242"/>
      <c r="C341" s="219"/>
      <c r="D341" s="219"/>
      <c r="E341" s="219"/>
      <c r="F341" s="37" t="s">
        <v>10</v>
      </c>
      <c r="G341" s="38">
        <v>76</v>
      </c>
      <c r="H341" s="160">
        <v>1E-3</v>
      </c>
      <c r="I341" s="160">
        <v>1E-3</v>
      </c>
      <c r="J341" s="160">
        <v>1E-3</v>
      </c>
      <c r="K341" s="160">
        <v>1E-3</v>
      </c>
      <c r="L341" s="160">
        <v>1E-3</v>
      </c>
      <c r="M341" s="160">
        <v>1E-3</v>
      </c>
      <c r="N341" s="38">
        <f t="shared" si="93"/>
        <v>7.5999999999999998E-2</v>
      </c>
      <c r="O341" s="38">
        <f t="shared" si="94"/>
        <v>7.5999999999999998E-2</v>
      </c>
      <c r="P341" s="38">
        <f t="shared" si="95"/>
        <v>7.5999999999999998E-2</v>
      </c>
      <c r="Q341" s="209"/>
      <c r="R341" s="209"/>
      <c r="S341" s="209"/>
      <c r="T341" s="209"/>
      <c r="U341" s="209"/>
      <c r="V341" s="212"/>
      <c r="W341" s="20"/>
      <c r="X341" s="20"/>
      <c r="Y341" s="20"/>
      <c r="Z341" s="20"/>
    </row>
    <row r="342" spans="2:26" ht="15.75" x14ac:dyDescent="0.25">
      <c r="B342" s="224" t="s">
        <v>136</v>
      </c>
      <c r="C342" s="206">
        <v>200</v>
      </c>
      <c r="D342" s="206">
        <v>200</v>
      </c>
      <c r="E342" s="206">
        <v>200</v>
      </c>
      <c r="F342" s="63" t="s">
        <v>137</v>
      </c>
      <c r="G342" s="143">
        <v>1000</v>
      </c>
      <c r="H342" s="140">
        <v>8.0000000000000002E-3</v>
      </c>
      <c r="I342" s="140">
        <v>8.0000000000000002E-3</v>
      </c>
      <c r="J342" s="140">
        <v>8.0000000000000002E-3</v>
      </c>
      <c r="K342" s="140">
        <v>8.0000000000000002E-3</v>
      </c>
      <c r="L342" s="140">
        <v>8.0000000000000002E-3</v>
      </c>
      <c r="M342" s="140">
        <v>8.0000000000000002E-3</v>
      </c>
      <c r="N342" s="137">
        <f t="shared" si="93"/>
        <v>8</v>
      </c>
      <c r="O342" s="137">
        <f t="shared" si="94"/>
        <v>8</v>
      </c>
      <c r="P342" s="137">
        <f t="shared" si="95"/>
        <v>8</v>
      </c>
      <c r="Q342" s="204">
        <f>SUM(N342:N344)</f>
        <v>15.219999999999999</v>
      </c>
      <c r="R342" s="204">
        <f>SUM(O342:O344)</f>
        <v>15.219999999999999</v>
      </c>
      <c r="S342" s="204">
        <f>SUM(P342:P344)</f>
        <v>15.219999999999999</v>
      </c>
      <c r="T342" s="226">
        <f>Q342+Q342*50%</f>
        <v>22.83</v>
      </c>
      <c r="U342" s="226">
        <f t="shared" ref="U342" si="96">R342+R342*50%</f>
        <v>22.83</v>
      </c>
      <c r="V342" s="216">
        <f t="shared" ref="V342" si="97">S342+S342*50%</f>
        <v>22.83</v>
      </c>
      <c r="W342" s="20"/>
      <c r="X342" s="20"/>
      <c r="Y342" s="20"/>
      <c r="Z342" s="20"/>
    </row>
    <row r="343" spans="2:26" ht="15.75" x14ac:dyDescent="0.25">
      <c r="B343" s="215"/>
      <c r="C343" s="216"/>
      <c r="D343" s="216"/>
      <c r="E343" s="216"/>
      <c r="F343" s="3" t="s">
        <v>19</v>
      </c>
      <c r="G343" s="137">
        <v>435</v>
      </c>
      <c r="H343" s="6">
        <v>1.2E-2</v>
      </c>
      <c r="I343" s="6">
        <v>1.2E-2</v>
      </c>
      <c r="J343" s="6">
        <v>1.2E-2</v>
      </c>
      <c r="K343" s="6">
        <v>1.2E-2</v>
      </c>
      <c r="L343" s="6">
        <v>1.2E-2</v>
      </c>
      <c r="M343" s="6">
        <v>1.2E-2</v>
      </c>
      <c r="N343" s="137">
        <f t="shared" si="93"/>
        <v>5.22</v>
      </c>
      <c r="O343" s="137">
        <f t="shared" si="94"/>
        <v>5.22</v>
      </c>
      <c r="P343" s="137">
        <f t="shared" si="95"/>
        <v>5.22</v>
      </c>
      <c r="Q343" s="208"/>
      <c r="R343" s="208"/>
      <c r="S343" s="208"/>
      <c r="T343" s="226"/>
      <c r="U343" s="226"/>
      <c r="V343" s="216"/>
      <c r="W343" s="20"/>
      <c r="X343" s="20"/>
      <c r="Y343" s="20"/>
      <c r="Z343" s="20"/>
    </row>
    <row r="344" spans="2:26" ht="15.75" x14ac:dyDescent="0.25">
      <c r="B344" s="215"/>
      <c r="C344" s="216"/>
      <c r="D344" s="216"/>
      <c r="E344" s="216"/>
      <c r="F344" s="3" t="s">
        <v>20</v>
      </c>
      <c r="G344" s="137">
        <v>2000</v>
      </c>
      <c r="H344" s="136">
        <v>1E-3</v>
      </c>
      <c r="I344" s="136">
        <v>1E-3</v>
      </c>
      <c r="J344" s="136">
        <v>1E-3</v>
      </c>
      <c r="K344" s="136">
        <v>1E-3</v>
      </c>
      <c r="L344" s="136">
        <v>1E-3</v>
      </c>
      <c r="M344" s="136">
        <v>1E-3</v>
      </c>
      <c r="N344" s="141">
        <f t="shared" si="93"/>
        <v>2</v>
      </c>
      <c r="O344" s="137">
        <f t="shared" si="94"/>
        <v>2</v>
      </c>
      <c r="P344" s="137">
        <f t="shared" si="95"/>
        <v>2</v>
      </c>
      <c r="Q344" s="214"/>
      <c r="R344" s="214"/>
      <c r="S344" s="214"/>
      <c r="T344" s="226"/>
      <c r="U344" s="226"/>
      <c r="V344" s="216"/>
      <c r="W344" s="20"/>
      <c r="X344" s="20"/>
      <c r="Y344" s="20"/>
      <c r="Z344" s="20"/>
    </row>
    <row r="345" spans="2:26" ht="15.75" x14ac:dyDescent="0.25">
      <c r="B345" s="10" t="s">
        <v>14</v>
      </c>
      <c r="C345" s="136">
        <v>20</v>
      </c>
      <c r="D345" s="136">
        <v>35</v>
      </c>
      <c r="E345" s="136">
        <v>40</v>
      </c>
      <c r="F345" s="136" t="s">
        <v>14</v>
      </c>
      <c r="G345" s="137">
        <v>594</v>
      </c>
      <c r="H345" s="6">
        <v>0.02</v>
      </c>
      <c r="I345" s="136">
        <v>3.5000000000000003E-2</v>
      </c>
      <c r="J345" s="6">
        <v>0.04</v>
      </c>
      <c r="K345" s="6">
        <v>0.02</v>
      </c>
      <c r="L345" s="136">
        <v>3.5000000000000003E-2</v>
      </c>
      <c r="M345" s="6">
        <v>0.04</v>
      </c>
      <c r="N345" s="137">
        <f t="shared" si="93"/>
        <v>11.88</v>
      </c>
      <c r="O345" s="137">
        <f t="shared" si="94"/>
        <v>20.790000000000003</v>
      </c>
      <c r="P345" s="137">
        <f t="shared" si="95"/>
        <v>23.76</v>
      </c>
      <c r="Q345" s="141">
        <f t="shared" ref="Q345" si="98">SUM(N345)</f>
        <v>11.88</v>
      </c>
      <c r="R345" s="141">
        <f t="shared" ref="R345" si="99">SUM(O345)</f>
        <v>20.790000000000003</v>
      </c>
      <c r="S345" s="153">
        <f t="shared" ref="S345" si="100">SUM(P345)</f>
        <v>23.76</v>
      </c>
      <c r="T345" s="138">
        <f t="shared" ref="T345" si="101">Q345+Q345*50%</f>
        <v>17.82</v>
      </c>
      <c r="U345" s="141">
        <f t="shared" ref="U345" si="102">R345+R345*50%</f>
        <v>31.185000000000002</v>
      </c>
      <c r="V345" s="141">
        <f t="shared" ref="V345" si="103">S345+S345*50%</f>
        <v>35.64</v>
      </c>
      <c r="W345" s="20"/>
      <c r="X345" s="20"/>
      <c r="Y345" s="20"/>
      <c r="Z345" s="20"/>
    </row>
    <row r="346" spans="2:26" ht="15.75" customHeight="1" x14ac:dyDescent="0.25"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4"/>
      <c r="O346" s="24"/>
      <c r="P346" s="24"/>
      <c r="Q346" s="81">
        <f t="shared" ref="Q346:V346" si="104">SUM(Q329:Q345)</f>
        <v>422.83080000000007</v>
      </c>
      <c r="R346" s="81">
        <f t="shared" si="104"/>
        <v>457.4378000000001</v>
      </c>
      <c r="S346" s="81">
        <f t="shared" si="104"/>
        <v>574.13870000000009</v>
      </c>
      <c r="T346" s="81">
        <f t="shared" si="104"/>
        <v>634.24620000000016</v>
      </c>
      <c r="U346" s="81">
        <f t="shared" si="104"/>
        <v>686.1567</v>
      </c>
      <c r="V346" s="81">
        <f t="shared" si="104"/>
        <v>861.20805000000007</v>
      </c>
      <c r="W346" s="20"/>
      <c r="X346" s="20"/>
      <c r="Y346" s="20"/>
      <c r="Z346" s="20"/>
    </row>
    <row r="347" spans="2:26" ht="15.75" customHeight="1" x14ac:dyDescent="0.25">
      <c r="W347" s="20"/>
      <c r="X347" s="20"/>
      <c r="Y347" s="20"/>
      <c r="Z347" s="20"/>
    </row>
    <row r="348" spans="2:26" x14ac:dyDescent="0.25">
      <c r="W348" s="20"/>
      <c r="X348" s="20"/>
      <c r="Y348" s="20"/>
      <c r="Z348" s="20"/>
    </row>
    <row r="349" spans="2:26" x14ac:dyDescent="0.25">
      <c r="W349" s="20"/>
      <c r="X349" s="20"/>
      <c r="Y349" s="20"/>
      <c r="Z349" s="20"/>
    </row>
    <row r="350" spans="2:26" ht="15.75" x14ac:dyDescent="0.25">
      <c r="B350" s="24" t="s">
        <v>26</v>
      </c>
      <c r="C350" s="24"/>
      <c r="D350" s="24"/>
      <c r="E350" s="24"/>
      <c r="F350" s="24"/>
      <c r="G350" s="25"/>
      <c r="H350" s="24"/>
      <c r="I350" s="24"/>
      <c r="J350" s="24"/>
      <c r="K350" s="24"/>
      <c r="L350" s="24"/>
      <c r="M350" s="24"/>
      <c r="N350" s="25"/>
      <c r="O350" s="25"/>
      <c r="P350" s="25"/>
      <c r="Q350" s="26"/>
      <c r="R350" s="26"/>
      <c r="S350" s="26"/>
      <c r="T350" s="25"/>
      <c r="U350" s="25"/>
      <c r="V350" s="25"/>
      <c r="W350" s="20"/>
      <c r="X350" s="20"/>
      <c r="Y350" s="20"/>
      <c r="Z350" s="20"/>
    </row>
    <row r="351" spans="2:26" ht="15.75" x14ac:dyDescent="0.25">
      <c r="B351" s="215" t="s">
        <v>80</v>
      </c>
      <c r="C351" s="216">
        <v>60</v>
      </c>
      <c r="D351" s="216">
        <v>100</v>
      </c>
      <c r="E351" s="216">
        <v>100</v>
      </c>
      <c r="F351" s="3" t="s">
        <v>82</v>
      </c>
      <c r="G351" s="137">
        <v>348</v>
      </c>
      <c r="H351" s="4">
        <v>4.9000000000000002E-2</v>
      </c>
      <c r="I351" s="4">
        <v>0.09</v>
      </c>
      <c r="J351" s="4">
        <v>0.09</v>
      </c>
      <c r="K351" s="27">
        <v>3.6999999999999998E-2</v>
      </c>
      <c r="L351" s="27">
        <v>7.0999999999999994E-2</v>
      </c>
      <c r="M351" s="27">
        <v>7.0999999999999994E-2</v>
      </c>
      <c r="N351" s="137">
        <f t="shared" ref="N351:N367" si="105">H351*G351</f>
        <v>17.052</v>
      </c>
      <c r="O351" s="137">
        <f t="shared" ref="O351:O367" si="106">I351*G351</f>
        <v>31.32</v>
      </c>
      <c r="P351" s="137">
        <f t="shared" ref="P351:P367" si="107">J351*G351</f>
        <v>31.32</v>
      </c>
      <c r="Q351" s="213">
        <f>SUM(N351:N353)</f>
        <v>36.027999999999999</v>
      </c>
      <c r="R351" s="213">
        <f>SUM(O351:O353)</f>
        <v>49.216200000000001</v>
      </c>
      <c r="S351" s="213">
        <f>SUM(P351:P353)</f>
        <v>59.188000000000002</v>
      </c>
      <c r="T351" s="213">
        <f>Q351+Q351*50%</f>
        <v>54.042000000000002</v>
      </c>
      <c r="U351" s="213">
        <f>R351+R351*50%</f>
        <v>73.824299999999994</v>
      </c>
      <c r="V351" s="213">
        <f>S351+S351*50%</f>
        <v>88.782000000000011</v>
      </c>
      <c r="W351" s="20"/>
      <c r="X351" s="20"/>
      <c r="Y351" s="20"/>
      <c r="Z351" s="20"/>
    </row>
    <row r="352" spans="2:26" ht="15.75" x14ac:dyDescent="0.25">
      <c r="B352" s="215"/>
      <c r="C352" s="216"/>
      <c r="D352" s="216"/>
      <c r="E352" s="216"/>
      <c r="F352" s="3" t="s">
        <v>83</v>
      </c>
      <c r="G352" s="137">
        <v>770</v>
      </c>
      <c r="H352" s="137">
        <v>1.4E-2</v>
      </c>
      <c r="I352" s="4">
        <v>2.1999999999999999E-2</v>
      </c>
      <c r="J352" s="4">
        <v>2.1999999999999999E-2</v>
      </c>
      <c r="K352" s="4">
        <v>1.2E-2</v>
      </c>
      <c r="L352" s="4">
        <v>0.02</v>
      </c>
      <c r="M352" s="4">
        <v>0.02</v>
      </c>
      <c r="N352" s="137">
        <f t="shared" si="105"/>
        <v>10.78</v>
      </c>
      <c r="O352" s="137">
        <f t="shared" si="106"/>
        <v>16.939999999999998</v>
      </c>
      <c r="P352" s="137">
        <f t="shared" si="107"/>
        <v>16.939999999999998</v>
      </c>
      <c r="Q352" s="216"/>
      <c r="R352" s="216"/>
      <c r="S352" s="216"/>
      <c r="T352" s="213"/>
      <c r="U352" s="213"/>
      <c r="V352" s="213"/>
      <c r="W352" s="20"/>
      <c r="X352" s="20"/>
      <c r="Y352" s="20"/>
      <c r="Z352" s="20"/>
    </row>
    <row r="353" spans="2:26" ht="15.75" x14ac:dyDescent="0.25">
      <c r="B353" s="215"/>
      <c r="C353" s="216"/>
      <c r="D353" s="216"/>
      <c r="E353" s="216"/>
      <c r="F353" s="13" t="s">
        <v>35</v>
      </c>
      <c r="G353" s="137">
        <v>683</v>
      </c>
      <c r="H353" s="136">
        <v>1.2E-2</v>
      </c>
      <c r="I353" s="136">
        <v>1.4E-3</v>
      </c>
      <c r="J353" s="136">
        <v>1.6E-2</v>
      </c>
      <c r="K353" s="136">
        <v>6.0000000000000001E-3</v>
      </c>
      <c r="L353" s="136">
        <v>7.0000000000000001E-3</v>
      </c>
      <c r="M353" s="136">
        <v>8.0000000000000002E-3</v>
      </c>
      <c r="N353" s="137">
        <f t="shared" si="105"/>
        <v>8.1959999999999997</v>
      </c>
      <c r="O353" s="137">
        <f t="shared" si="106"/>
        <v>0.95619999999999994</v>
      </c>
      <c r="P353" s="137">
        <f t="shared" si="107"/>
        <v>10.928000000000001</v>
      </c>
      <c r="Q353" s="216"/>
      <c r="R353" s="216"/>
      <c r="S353" s="216"/>
      <c r="T353" s="213"/>
      <c r="U353" s="213"/>
      <c r="V353" s="213"/>
      <c r="W353" s="20"/>
      <c r="X353" s="20"/>
      <c r="Y353" s="20"/>
      <c r="Z353" s="20"/>
    </row>
    <row r="354" spans="2:26" ht="15.75" customHeight="1" x14ac:dyDescent="0.25">
      <c r="B354" s="249" t="s">
        <v>116</v>
      </c>
      <c r="C354" s="218" t="s">
        <v>122</v>
      </c>
      <c r="D354" s="218" t="s">
        <v>123</v>
      </c>
      <c r="E354" s="218" t="s">
        <v>123</v>
      </c>
      <c r="F354" s="9" t="s">
        <v>72</v>
      </c>
      <c r="G354" s="137">
        <v>2710</v>
      </c>
      <c r="H354" s="6">
        <v>7.6999999999999999E-2</v>
      </c>
      <c r="I354" s="6">
        <v>7.6999999999999999E-2</v>
      </c>
      <c r="J354" s="6">
        <v>7.6999999999999999E-2</v>
      </c>
      <c r="K354" s="6">
        <v>5.7000000000000002E-2</v>
      </c>
      <c r="L354" s="6">
        <v>5.7000000000000002E-2</v>
      </c>
      <c r="M354" s="6">
        <v>5.7000000000000002E-2</v>
      </c>
      <c r="N354" s="137">
        <f t="shared" si="105"/>
        <v>208.67</v>
      </c>
      <c r="O354" s="137">
        <f t="shared" si="106"/>
        <v>208.67</v>
      </c>
      <c r="P354" s="137">
        <f t="shared" si="107"/>
        <v>208.67</v>
      </c>
      <c r="Q354" s="204">
        <f>SUM(N354:N361)</f>
        <v>221.65299999999999</v>
      </c>
      <c r="R354" s="204">
        <f>SUM(O354:O361)</f>
        <v>224.71199999999996</v>
      </c>
      <c r="S354" s="204">
        <f>SUM(P354:P361)</f>
        <v>224.71199999999996</v>
      </c>
      <c r="T354" s="216">
        <f>Q354+Q354*50%</f>
        <v>332.47949999999997</v>
      </c>
      <c r="U354" s="213">
        <f>R354+R354*50%</f>
        <v>337.06799999999993</v>
      </c>
      <c r="V354" s="213">
        <f>S354+S354*50%</f>
        <v>337.06799999999993</v>
      </c>
      <c r="W354" s="20"/>
      <c r="X354" s="20"/>
      <c r="Y354" s="20"/>
      <c r="Z354" s="20"/>
    </row>
    <row r="355" spans="2:26" ht="15.75" x14ac:dyDescent="0.25">
      <c r="B355" s="250"/>
      <c r="C355" s="205"/>
      <c r="D355" s="205"/>
      <c r="E355" s="205"/>
      <c r="F355" s="3" t="s">
        <v>11</v>
      </c>
      <c r="G355" s="137">
        <v>133</v>
      </c>
      <c r="H355" s="6">
        <v>6.0000000000000001E-3</v>
      </c>
      <c r="I355" s="6">
        <v>6.0000000000000001E-3</v>
      </c>
      <c r="J355" s="6">
        <v>6.0000000000000001E-3</v>
      </c>
      <c r="K355" s="6">
        <v>5.0000000000000001E-3</v>
      </c>
      <c r="L355" s="6">
        <v>5.0000000000000001E-3</v>
      </c>
      <c r="M355" s="6">
        <v>5.0000000000000001E-3</v>
      </c>
      <c r="N355" s="137">
        <f t="shared" si="105"/>
        <v>0.79800000000000004</v>
      </c>
      <c r="O355" s="137">
        <f t="shared" si="106"/>
        <v>0.79800000000000004</v>
      </c>
      <c r="P355" s="137">
        <f t="shared" si="107"/>
        <v>0.79800000000000004</v>
      </c>
      <c r="Q355" s="208"/>
      <c r="R355" s="208"/>
      <c r="S355" s="208"/>
      <c r="T355" s="216"/>
      <c r="U355" s="213"/>
      <c r="V355" s="213"/>
      <c r="W355" s="20"/>
      <c r="X355" s="20"/>
      <c r="Y355" s="20"/>
      <c r="Z355" s="20"/>
    </row>
    <row r="356" spans="2:26" ht="15.75" x14ac:dyDescent="0.25">
      <c r="B356" s="250"/>
      <c r="C356" s="205"/>
      <c r="D356" s="205"/>
      <c r="E356" s="205"/>
      <c r="F356" s="3" t="s">
        <v>121</v>
      </c>
      <c r="G356" s="137">
        <v>498</v>
      </c>
      <c r="H356" s="6">
        <v>4.0000000000000001E-3</v>
      </c>
      <c r="I356" s="6">
        <v>4.0000000000000001E-3</v>
      </c>
      <c r="J356" s="6">
        <v>4.0000000000000001E-3</v>
      </c>
      <c r="K356" s="6">
        <v>4.0000000000000001E-3</v>
      </c>
      <c r="L356" s="6">
        <v>4.0000000000000001E-3</v>
      </c>
      <c r="M356" s="6">
        <v>4.0000000000000001E-3</v>
      </c>
      <c r="N356" s="137">
        <f t="shared" si="105"/>
        <v>1.992</v>
      </c>
      <c r="O356" s="137">
        <f t="shared" si="106"/>
        <v>1.992</v>
      </c>
      <c r="P356" s="137">
        <f t="shared" si="107"/>
        <v>1.992</v>
      </c>
      <c r="Q356" s="208"/>
      <c r="R356" s="208"/>
      <c r="S356" s="208"/>
      <c r="T356" s="216"/>
      <c r="U356" s="213"/>
      <c r="V356" s="213"/>
      <c r="W356" s="20"/>
      <c r="X356" s="20"/>
      <c r="Y356" s="20"/>
      <c r="Z356" s="20"/>
    </row>
    <row r="357" spans="2:26" ht="15.75" x14ac:dyDescent="0.25">
      <c r="B357" s="250"/>
      <c r="C357" s="205"/>
      <c r="D357" s="205"/>
      <c r="E357" s="205"/>
      <c r="F357" s="45" t="s">
        <v>60</v>
      </c>
      <c r="G357" s="137">
        <v>482</v>
      </c>
      <c r="H357" s="6">
        <v>1.2E-2</v>
      </c>
      <c r="I357" s="6">
        <v>1.4999999999999999E-2</v>
      </c>
      <c r="J357" s="6">
        <v>1.4999999999999999E-2</v>
      </c>
      <c r="K357" s="6">
        <v>1.2E-2</v>
      </c>
      <c r="L357" s="6">
        <v>1.4999999999999999E-2</v>
      </c>
      <c r="M357" s="6">
        <v>1.4999999999999999E-2</v>
      </c>
      <c r="N357" s="137">
        <f t="shared" si="105"/>
        <v>5.7839999999999998</v>
      </c>
      <c r="O357" s="137">
        <f t="shared" si="106"/>
        <v>7.2299999999999995</v>
      </c>
      <c r="P357" s="137">
        <f t="shared" si="107"/>
        <v>7.2299999999999995</v>
      </c>
      <c r="Q357" s="208"/>
      <c r="R357" s="208"/>
      <c r="S357" s="208"/>
      <c r="T357" s="216"/>
      <c r="U357" s="213"/>
      <c r="V357" s="213"/>
      <c r="W357" s="20"/>
      <c r="X357" s="20"/>
      <c r="Y357" s="20"/>
      <c r="Z357" s="20"/>
    </row>
    <row r="358" spans="2:26" ht="15.75" x14ac:dyDescent="0.25">
      <c r="B358" s="250"/>
      <c r="C358" s="205"/>
      <c r="D358" s="205"/>
      <c r="E358" s="205"/>
      <c r="F358" s="3" t="s">
        <v>16</v>
      </c>
      <c r="G358" s="137">
        <v>177</v>
      </c>
      <c r="H358" s="6">
        <v>0.01</v>
      </c>
      <c r="I358" s="6">
        <v>1.2999999999999999E-2</v>
      </c>
      <c r="J358" s="6">
        <v>1.2999999999999999E-2</v>
      </c>
      <c r="K358" s="6">
        <v>8.0000000000000002E-3</v>
      </c>
      <c r="L358" s="6">
        <v>0.01</v>
      </c>
      <c r="M358" s="6">
        <v>0.01</v>
      </c>
      <c r="N358" s="137">
        <f t="shared" si="105"/>
        <v>1.77</v>
      </c>
      <c r="O358" s="137">
        <f t="shared" si="106"/>
        <v>2.3009999999999997</v>
      </c>
      <c r="P358" s="137">
        <f t="shared" si="107"/>
        <v>2.3009999999999997</v>
      </c>
      <c r="Q358" s="208"/>
      <c r="R358" s="208"/>
      <c r="S358" s="208"/>
      <c r="T358" s="216"/>
      <c r="U358" s="213"/>
      <c r="V358" s="213"/>
      <c r="W358" s="20"/>
      <c r="X358" s="20"/>
      <c r="Y358" s="20"/>
      <c r="Z358" s="20"/>
    </row>
    <row r="359" spans="2:26" ht="15.75" x14ac:dyDescent="0.25">
      <c r="B359" s="250"/>
      <c r="C359" s="205"/>
      <c r="D359" s="205"/>
      <c r="E359" s="205"/>
      <c r="F359" s="3" t="s">
        <v>11</v>
      </c>
      <c r="G359" s="137">
        <v>133</v>
      </c>
      <c r="H359" s="6">
        <v>8.9999999999999993E-3</v>
      </c>
      <c r="I359" s="6">
        <v>1.2E-2</v>
      </c>
      <c r="J359" s="6">
        <v>1.2E-2</v>
      </c>
      <c r="K359" s="6">
        <v>8.0000000000000002E-3</v>
      </c>
      <c r="L359" s="6">
        <v>0.01</v>
      </c>
      <c r="M359" s="6">
        <v>0.01</v>
      </c>
      <c r="N359" s="137">
        <f t="shared" si="105"/>
        <v>1.1969999999999998</v>
      </c>
      <c r="O359" s="137">
        <f t="shared" si="106"/>
        <v>1.5960000000000001</v>
      </c>
      <c r="P359" s="137">
        <f t="shared" si="107"/>
        <v>1.5960000000000001</v>
      </c>
      <c r="Q359" s="208"/>
      <c r="R359" s="208"/>
      <c r="S359" s="208"/>
      <c r="T359" s="216"/>
      <c r="U359" s="213"/>
      <c r="V359" s="213"/>
      <c r="W359" s="20"/>
      <c r="X359" s="20"/>
      <c r="Y359" s="20"/>
      <c r="Z359" s="20"/>
    </row>
    <row r="360" spans="2:26" ht="15.75" x14ac:dyDescent="0.25">
      <c r="B360" s="250"/>
      <c r="C360" s="205"/>
      <c r="D360" s="205"/>
      <c r="E360" s="205"/>
      <c r="F360" s="3" t="s">
        <v>35</v>
      </c>
      <c r="G360" s="137">
        <v>683</v>
      </c>
      <c r="H360" s="136">
        <v>2E-3</v>
      </c>
      <c r="I360" s="136">
        <v>3.0000000000000001E-3</v>
      </c>
      <c r="J360" s="136">
        <v>3.0000000000000001E-3</v>
      </c>
      <c r="K360" s="136">
        <v>2E-3</v>
      </c>
      <c r="L360" s="136">
        <v>3.0000000000000001E-3</v>
      </c>
      <c r="M360" s="136">
        <v>3.0000000000000001E-3</v>
      </c>
      <c r="N360" s="137">
        <f t="shared" si="105"/>
        <v>1.3660000000000001</v>
      </c>
      <c r="O360" s="137">
        <f t="shared" si="106"/>
        <v>2.0489999999999999</v>
      </c>
      <c r="P360" s="137">
        <f t="shared" si="107"/>
        <v>2.0489999999999999</v>
      </c>
      <c r="Q360" s="205"/>
      <c r="R360" s="205"/>
      <c r="S360" s="205"/>
      <c r="T360" s="216"/>
      <c r="U360" s="213"/>
      <c r="V360" s="213"/>
      <c r="W360" s="20"/>
      <c r="X360" s="20"/>
      <c r="Y360" s="20"/>
      <c r="Z360" s="20"/>
    </row>
    <row r="361" spans="2:26" ht="15.75" x14ac:dyDescent="0.25">
      <c r="B361" s="224"/>
      <c r="C361" s="206"/>
      <c r="D361" s="206"/>
      <c r="E361" s="206"/>
      <c r="F361" s="3" t="s">
        <v>10</v>
      </c>
      <c r="G361" s="137">
        <v>76</v>
      </c>
      <c r="H361" s="136">
        <v>1E-3</v>
      </c>
      <c r="I361" s="136">
        <v>1E-3</v>
      </c>
      <c r="J361" s="136">
        <v>1E-3</v>
      </c>
      <c r="K361" s="136">
        <v>1E-3</v>
      </c>
      <c r="L361" s="136">
        <v>1E-3</v>
      </c>
      <c r="M361" s="136">
        <v>1E-3</v>
      </c>
      <c r="N361" s="137">
        <f t="shared" si="105"/>
        <v>7.5999999999999998E-2</v>
      </c>
      <c r="O361" s="137">
        <f t="shared" si="106"/>
        <v>7.5999999999999998E-2</v>
      </c>
      <c r="P361" s="137">
        <f t="shared" si="107"/>
        <v>7.5999999999999998E-2</v>
      </c>
      <c r="Q361" s="205"/>
      <c r="R361" s="205"/>
      <c r="S361" s="205"/>
      <c r="T361" s="216"/>
      <c r="U361" s="213"/>
      <c r="V361" s="213"/>
      <c r="W361" s="20"/>
      <c r="X361" s="20"/>
      <c r="Y361" s="20"/>
      <c r="Z361" s="20"/>
    </row>
    <row r="362" spans="2:26" ht="15.75" x14ac:dyDescent="0.25">
      <c r="B362" s="178" t="s">
        <v>12</v>
      </c>
      <c r="C362" s="177">
        <v>20</v>
      </c>
      <c r="D362" s="177">
        <v>20</v>
      </c>
      <c r="E362" s="177">
        <v>20</v>
      </c>
      <c r="F362" s="14" t="s">
        <v>12</v>
      </c>
      <c r="G362" s="137">
        <v>5068</v>
      </c>
      <c r="H362" s="6">
        <v>0.02</v>
      </c>
      <c r="I362" s="6">
        <v>0.02</v>
      </c>
      <c r="J362" s="6">
        <v>0.02</v>
      </c>
      <c r="K362" s="6">
        <v>0.02</v>
      </c>
      <c r="L362" s="6">
        <v>0.02</v>
      </c>
      <c r="M362" s="6">
        <v>0.02</v>
      </c>
      <c r="N362" s="137">
        <f t="shared" si="105"/>
        <v>101.36</v>
      </c>
      <c r="O362" s="137">
        <f t="shared" si="106"/>
        <v>101.36</v>
      </c>
      <c r="P362" s="137">
        <f t="shared" si="107"/>
        <v>101.36</v>
      </c>
      <c r="Q362" s="137">
        <f t="shared" ref="Q362:S363" si="108">SUM(N362)</f>
        <v>101.36</v>
      </c>
      <c r="R362" s="137">
        <f t="shared" si="108"/>
        <v>101.36</v>
      </c>
      <c r="S362" s="137">
        <f t="shared" si="108"/>
        <v>101.36</v>
      </c>
      <c r="T362" s="137">
        <f t="shared" ref="T362:V364" si="109">Q362+Q362*50%</f>
        <v>152.04</v>
      </c>
      <c r="U362" s="137">
        <f t="shared" si="109"/>
        <v>152.04</v>
      </c>
      <c r="V362" s="137">
        <f t="shared" si="109"/>
        <v>152.04</v>
      </c>
      <c r="W362" s="20"/>
      <c r="X362" s="20"/>
      <c r="Y362" s="20"/>
      <c r="Z362" s="20"/>
    </row>
    <row r="363" spans="2:26" ht="15.75" x14ac:dyDescent="0.25">
      <c r="B363" s="147" t="s">
        <v>108</v>
      </c>
      <c r="C363" s="136">
        <v>20</v>
      </c>
      <c r="D363" s="136">
        <v>20</v>
      </c>
      <c r="E363" s="136">
        <v>20</v>
      </c>
      <c r="F363" s="3" t="s">
        <v>71</v>
      </c>
      <c r="G363" s="137">
        <v>5603</v>
      </c>
      <c r="H363" s="6">
        <v>0.02</v>
      </c>
      <c r="I363" s="6">
        <v>0.02</v>
      </c>
      <c r="J363" s="6">
        <v>0.02</v>
      </c>
      <c r="K363" s="6">
        <v>0.02</v>
      </c>
      <c r="L363" s="6">
        <v>0.02</v>
      </c>
      <c r="M363" s="6">
        <v>0.02</v>
      </c>
      <c r="N363" s="137">
        <f t="shared" si="105"/>
        <v>112.06</v>
      </c>
      <c r="O363" s="137">
        <f t="shared" si="106"/>
        <v>112.06</v>
      </c>
      <c r="P363" s="137">
        <f t="shared" si="107"/>
        <v>112.06</v>
      </c>
      <c r="Q363" s="137">
        <f t="shared" si="108"/>
        <v>112.06</v>
      </c>
      <c r="R363" s="137">
        <f t="shared" si="108"/>
        <v>112.06</v>
      </c>
      <c r="S363" s="137">
        <f t="shared" si="108"/>
        <v>112.06</v>
      </c>
      <c r="T363" s="137">
        <f t="shared" si="109"/>
        <v>168.09</v>
      </c>
      <c r="U363" s="137">
        <f t="shared" si="109"/>
        <v>168.09</v>
      </c>
      <c r="V363" s="137">
        <f t="shared" si="109"/>
        <v>168.09</v>
      </c>
      <c r="W363" s="20"/>
      <c r="X363" s="20"/>
      <c r="Y363" s="20"/>
      <c r="Z363" s="20"/>
    </row>
    <row r="364" spans="2:26" ht="15.75" customHeight="1" x14ac:dyDescent="0.25">
      <c r="B364" s="249" t="s">
        <v>39</v>
      </c>
      <c r="C364" s="218">
        <v>200</v>
      </c>
      <c r="D364" s="218">
        <v>200</v>
      </c>
      <c r="E364" s="218">
        <v>200</v>
      </c>
      <c r="F364" s="3" t="s">
        <v>102</v>
      </c>
      <c r="G364" s="137">
        <v>770</v>
      </c>
      <c r="H364" s="4">
        <v>0.02</v>
      </c>
      <c r="I364" s="4">
        <v>0.02</v>
      </c>
      <c r="J364" s="4">
        <v>0.02</v>
      </c>
      <c r="K364" s="4">
        <v>0.02</v>
      </c>
      <c r="L364" s="4">
        <v>0.02</v>
      </c>
      <c r="M364" s="4">
        <v>0.02</v>
      </c>
      <c r="N364" s="137">
        <f t="shared" si="105"/>
        <v>15.4</v>
      </c>
      <c r="O364" s="137">
        <f t="shared" si="106"/>
        <v>15.4</v>
      </c>
      <c r="P364" s="137">
        <f t="shared" si="107"/>
        <v>15.4</v>
      </c>
      <c r="Q364" s="204">
        <f>SUM(N364:N366)</f>
        <v>26.1</v>
      </c>
      <c r="R364" s="204">
        <f>SUM(O364:O366)</f>
        <v>26.1</v>
      </c>
      <c r="S364" s="227">
        <f>SUM(P364:P366)</f>
        <v>26.1</v>
      </c>
      <c r="T364" s="213">
        <f t="shared" si="109"/>
        <v>39.150000000000006</v>
      </c>
      <c r="U364" s="213">
        <f t="shared" si="109"/>
        <v>39.150000000000006</v>
      </c>
      <c r="V364" s="213">
        <f t="shared" si="109"/>
        <v>39.150000000000006</v>
      </c>
      <c r="W364" s="20"/>
      <c r="X364" s="20"/>
      <c r="Y364" s="20"/>
      <c r="Z364" s="20"/>
    </row>
    <row r="365" spans="2:26" ht="15.75" x14ac:dyDescent="0.25">
      <c r="B365" s="250"/>
      <c r="C365" s="205"/>
      <c r="D365" s="205"/>
      <c r="E365" s="205"/>
      <c r="F365" s="14" t="s">
        <v>19</v>
      </c>
      <c r="G365" s="137">
        <v>435</v>
      </c>
      <c r="H365" s="136">
        <v>0.02</v>
      </c>
      <c r="I365" s="6">
        <v>0.02</v>
      </c>
      <c r="J365" s="136">
        <v>0.02</v>
      </c>
      <c r="K365" s="136">
        <v>0.02</v>
      </c>
      <c r="L365" s="6">
        <v>0.02</v>
      </c>
      <c r="M365" s="136">
        <v>0.02</v>
      </c>
      <c r="N365" s="137">
        <f t="shared" si="105"/>
        <v>8.7000000000000011</v>
      </c>
      <c r="O365" s="137">
        <f t="shared" si="106"/>
        <v>8.7000000000000011</v>
      </c>
      <c r="P365" s="137">
        <f t="shared" si="107"/>
        <v>8.7000000000000011</v>
      </c>
      <c r="Q365" s="208"/>
      <c r="R365" s="208"/>
      <c r="S365" s="228"/>
      <c r="T365" s="213"/>
      <c r="U365" s="213"/>
      <c r="V365" s="213"/>
      <c r="W365" s="20"/>
      <c r="X365" s="20"/>
      <c r="Y365" s="20"/>
      <c r="Z365" s="20"/>
    </row>
    <row r="366" spans="2:26" ht="15.75" x14ac:dyDescent="0.25">
      <c r="B366" s="224"/>
      <c r="C366" s="206"/>
      <c r="D366" s="206"/>
      <c r="E366" s="206"/>
      <c r="F366" s="65" t="s">
        <v>20</v>
      </c>
      <c r="G366" s="141">
        <v>2000</v>
      </c>
      <c r="H366" s="138">
        <v>1E-3</v>
      </c>
      <c r="I366" s="138">
        <v>1E-3</v>
      </c>
      <c r="J366" s="138">
        <v>1E-3</v>
      </c>
      <c r="K366" s="138">
        <v>1E-3</v>
      </c>
      <c r="L366" s="138">
        <v>1E-3</v>
      </c>
      <c r="M366" s="138">
        <v>1E-3</v>
      </c>
      <c r="N366" s="137">
        <f t="shared" si="105"/>
        <v>2</v>
      </c>
      <c r="O366" s="137">
        <f t="shared" si="106"/>
        <v>2</v>
      </c>
      <c r="P366" s="137">
        <f t="shared" si="107"/>
        <v>2</v>
      </c>
      <c r="Q366" s="206"/>
      <c r="R366" s="206"/>
      <c r="S366" s="229"/>
      <c r="T366" s="213"/>
      <c r="U366" s="213"/>
      <c r="V366" s="213"/>
      <c r="W366" s="20"/>
      <c r="X366" s="20"/>
      <c r="Y366" s="20"/>
      <c r="Z366" s="20"/>
    </row>
    <row r="367" spans="2:26" ht="15.75" x14ac:dyDescent="0.25">
      <c r="B367" s="10" t="s">
        <v>14</v>
      </c>
      <c r="C367" s="136">
        <v>20</v>
      </c>
      <c r="D367" s="136">
        <v>35</v>
      </c>
      <c r="E367" s="136">
        <v>40</v>
      </c>
      <c r="F367" s="29" t="s">
        <v>14</v>
      </c>
      <c r="G367" s="137">
        <v>594</v>
      </c>
      <c r="H367" s="6">
        <v>0.02</v>
      </c>
      <c r="I367" s="136">
        <v>3.5000000000000003E-2</v>
      </c>
      <c r="J367" s="6">
        <v>0.04</v>
      </c>
      <c r="K367" s="6">
        <v>0.02</v>
      </c>
      <c r="L367" s="136">
        <v>3.5000000000000003E-2</v>
      </c>
      <c r="M367" s="6">
        <v>0.04</v>
      </c>
      <c r="N367" s="137">
        <f t="shared" si="105"/>
        <v>11.88</v>
      </c>
      <c r="O367" s="137">
        <f t="shared" si="106"/>
        <v>20.790000000000003</v>
      </c>
      <c r="P367" s="137">
        <f t="shared" si="107"/>
        <v>23.76</v>
      </c>
      <c r="Q367" s="137">
        <f>SUM(N367)</f>
        <v>11.88</v>
      </c>
      <c r="R367" s="137">
        <f>SUM(O367)</f>
        <v>20.790000000000003</v>
      </c>
      <c r="S367" s="12">
        <f>SUM(P367)</f>
        <v>23.76</v>
      </c>
      <c r="T367" s="137">
        <f>Q367+Q367*50%</f>
        <v>17.82</v>
      </c>
      <c r="U367" s="137">
        <f>R367+R367*50%</f>
        <v>31.185000000000002</v>
      </c>
      <c r="V367" s="137">
        <f>S367+S367*50%</f>
        <v>35.64</v>
      </c>
      <c r="W367" s="20"/>
      <c r="X367" s="20"/>
      <c r="Y367" s="20"/>
      <c r="Z367" s="20"/>
    </row>
    <row r="368" spans="2:26" ht="15.75" x14ac:dyDescent="0.25">
      <c r="B368" s="32"/>
      <c r="C368" s="26"/>
      <c r="D368" s="26"/>
      <c r="E368" s="26"/>
      <c r="F368" s="33"/>
      <c r="G368" s="25"/>
      <c r="H368" s="15"/>
      <c r="I368" s="26"/>
      <c r="J368" s="15"/>
      <c r="K368" s="15"/>
      <c r="L368" s="26"/>
      <c r="M368" s="15"/>
      <c r="N368" s="25"/>
      <c r="O368" s="25"/>
      <c r="P368" s="25"/>
      <c r="Q368" s="23">
        <f t="shared" ref="Q368:V368" si="110">SUM(Q351:Q367)</f>
        <v>509.08100000000002</v>
      </c>
      <c r="R368" s="23">
        <f t="shared" si="110"/>
        <v>534.23819999999989</v>
      </c>
      <c r="S368" s="23">
        <f t="shared" si="110"/>
        <v>547.17999999999995</v>
      </c>
      <c r="T368" s="23">
        <f t="shared" si="110"/>
        <v>763.62149999999997</v>
      </c>
      <c r="U368" s="23">
        <f t="shared" si="110"/>
        <v>801.3572999999999</v>
      </c>
      <c r="V368" s="23">
        <f t="shared" si="110"/>
        <v>820.76999999999987</v>
      </c>
      <c r="W368" s="20"/>
      <c r="X368" s="20"/>
      <c r="Y368" s="20"/>
      <c r="Z368" s="20"/>
    </row>
    <row r="369" spans="2:26" ht="15.75" x14ac:dyDescent="0.25">
      <c r="B369" s="24" t="s">
        <v>42</v>
      </c>
      <c r="C369" s="24"/>
      <c r="D369" s="24"/>
      <c r="E369" s="24"/>
      <c r="F369" s="24"/>
      <c r="G369" s="25"/>
      <c r="H369" s="24"/>
      <c r="I369" s="24"/>
      <c r="J369" s="24"/>
      <c r="K369" s="24"/>
      <c r="L369" s="24"/>
      <c r="M369" s="24"/>
      <c r="N369" s="25"/>
      <c r="O369" s="25"/>
      <c r="P369" s="25"/>
      <c r="Q369" s="26"/>
      <c r="R369" s="26"/>
      <c r="S369" s="26"/>
      <c r="T369" s="25"/>
      <c r="U369" s="25"/>
      <c r="V369" s="25"/>
      <c r="W369" s="20"/>
      <c r="X369" s="20"/>
      <c r="Y369" s="20"/>
      <c r="Z369" s="20"/>
    </row>
    <row r="370" spans="2:26" x14ac:dyDescent="0.25">
      <c r="W370" s="20"/>
      <c r="X370" s="20"/>
      <c r="Y370" s="20"/>
      <c r="Z370" s="20"/>
    </row>
    <row r="371" spans="2:26" x14ac:dyDescent="0.25">
      <c r="W371" s="20"/>
      <c r="X371" s="20"/>
      <c r="Y371" s="20"/>
      <c r="Z371" s="20"/>
    </row>
    <row r="372" spans="2:26" ht="15.75" x14ac:dyDescent="0.25">
      <c r="B372" s="215" t="s">
        <v>125</v>
      </c>
      <c r="C372" s="218" t="s">
        <v>73</v>
      </c>
      <c r="D372" s="218" t="s">
        <v>74</v>
      </c>
      <c r="E372" s="225" t="s">
        <v>75</v>
      </c>
      <c r="F372" s="9" t="s">
        <v>72</v>
      </c>
      <c r="G372" s="157">
        <v>2710</v>
      </c>
      <c r="H372" s="159">
        <v>0.05</v>
      </c>
      <c r="I372" s="6">
        <v>7.5999999999999998E-2</v>
      </c>
      <c r="J372" s="6">
        <v>0.10100000000000001</v>
      </c>
      <c r="K372" s="16">
        <v>3.6999999999999998E-2</v>
      </c>
      <c r="L372" s="16">
        <v>5.6000000000000001E-2</v>
      </c>
      <c r="M372" s="16">
        <v>7.3999999999999996E-2</v>
      </c>
      <c r="N372" s="157">
        <f t="shared" ref="N372:N388" si="111">H372*G372</f>
        <v>135.5</v>
      </c>
      <c r="O372" s="157">
        <f t="shared" ref="O372:O388" si="112">I372*G372</f>
        <v>205.96</v>
      </c>
      <c r="P372" s="157">
        <f t="shared" ref="P372:P388" si="113">J372*G372</f>
        <v>273.71000000000004</v>
      </c>
      <c r="Q372" s="204">
        <f>SUM(N372:N378)</f>
        <v>164.8896</v>
      </c>
      <c r="R372" s="204">
        <f>SUM(O372:O378)</f>
        <v>244.4606</v>
      </c>
      <c r="S372" s="204">
        <f>SUM(P372:P378)</f>
        <v>319.68460000000005</v>
      </c>
      <c r="T372" s="213">
        <f>Q372+Q372*50%</f>
        <v>247.33440000000002</v>
      </c>
      <c r="U372" s="213">
        <f>R372+R372*50%</f>
        <v>366.6909</v>
      </c>
      <c r="V372" s="213">
        <f>S372+S372*50%</f>
        <v>479.52690000000007</v>
      </c>
      <c r="W372" s="20"/>
      <c r="X372" s="20"/>
      <c r="Y372" s="20"/>
      <c r="Z372" s="20"/>
    </row>
    <row r="373" spans="2:26" ht="31.5" x14ac:dyDescent="0.25">
      <c r="B373" s="215"/>
      <c r="C373" s="205"/>
      <c r="D373" s="205"/>
      <c r="E373" s="226"/>
      <c r="F373" s="10" t="s">
        <v>47</v>
      </c>
      <c r="G373" s="157">
        <v>214</v>
      </c>
      <c r="H373" s="159">
        <v>8.9999999999999993E-3</v>
      </c>
      <c r="I373" s="159">
        <v>1.4E-2</v>
      </c>
      <c r="J373" s="159">
        <v>1.7999999999999999E-2</v>
      </c>
      <c r="K373" s="159">
        <v>8.9999999999999993E-3</v>
      </c>
      <c r="L373" s="159">
        <v>1.4E-2</v>
      </c>
      <c r="M373" s="159">
        <v>1.7999999999999999E-2</v>
      </c>
      <c r="N373" s="157">
        <f t="shared" si="111"/>
        <v>1.9259999999999999</v>
      </c>
      <c r="O373" s="157">
        <f t="shared" si="112"/>
        <v>2.996</v>
      </c>
      <c r="P373" s="157">
        <f t="shared" si="113"/>
        <v>3.8519999999999999</v>
      </c>
      <c r="Q373" s="205"/>
      <c r="R373" s="205"/>
      <c r="S373" s="205"/>
      <c r="T373" s="213"/>
      <c r="U373" s="213"/>
      <c r="V373" s="213"/>
      <c r="W373" s="20"/>
      <c r="X373" s="20"/>
      <c r="Y373" s="20"/>
    </row>
    <row r="374" spans="2:26" ht="15.75" x14ac:dyDescent="0.25">
      <c r="B374" s="215"/>
      <c r="C374" s="205"/>
      <c r="D374" s="205"/>
      <c r="E374" s="226"/>
      <c r="F374" s="3" t="s">
        <v>58</v>
      </c>
      <c r="G374" s="157">
        <v>405</v>
      </c>
      <c r="H374" s="6">
        <v>1.2E-2</v>
      </c>
      <c r="I374" s="6">
        <v>1.7000000000000001E-2</v>
      </c>
      <c r="J374" s="6">
        <v>2.4E-2</v>
      </c>
      <c r="K374" s="6">
        <v>1.2E-2</v>
      </c>
      <c r="L374" s="6">
        <v>1.7000000000000001E-2</v>
      </c>
      <c r="M374" s="6">
        <v>2.4E-2</v>
      </c>
      <c r="N374" s="157">
        <f t="shared" si="111"/>
        <v>4.8600000000000003</v>
      </c>
      <c r="O374" s="157">
        <f t="shared" si="112"/>
        <v>6.8850000000000007</v>
      </c>
      <c r="P374" s="157">
        <f t="shared" si="113"/>
        <v>9.7200000000000006</v>
      </c>
      <c r="Q374" s="205"/>
      <c r="R374" s="205"/>
      <c r="S374" s="205"/>
      <c r="T374" s="213"/>
      <c r="U374" s="213"/>
      <c r="V374" s="213"/>
      <c r="W374" s="20"/>
      <c r="X374" s="20"/>
      <c r="Y374" s="20"/>
    </row>
    <row r="375" spans="2:26" ht="15.75" x14ac:dyDescent="0.25">
      <c r="B375" s="215"/>
      <c r="C375" s="205"/>
      <c r="D375" s="205"/>
      <c r="E375" s="226"/>
      <c r="F375" s="3" t="s">
        <v>34</v>
      </c>
      <c r="G375" s="157">
        <v>1550</v>
      </c>
      <c r="H375" s="159">
        <v>5.0000000000000001E-3</v>
      </c>
      <c r="I375" s="159">
        <v>8.0000000000000002E-3</v>
      </c>
      <c r="J375" s="6">
        <v>0.01</v>
      </c>
      <c r="K375" s="159">
        <v>5.0000000000000001E-3</v>
      </c>
      <c r="L375" s="159">
        <v>8.0000000000000002E-3</v>
      </c>
      <c r="M375" s="6">
        <v>0.01</v>
      </c>
      <c r="N375" s="157">
        <f t="shared" si="111"/>
        <v>7.75</v>
      </c>
      <c r="O375" s="157">
        <f t="shared" si="112"/>
        <v>12.4</v>
      </c>
      <c r="P375" s="157">
        <f t="shared" si="113"/>
        <v>15.5</v>
      </c>
      <c r="Q375" s="205"/>
      <c r="R375" s="205"/>
      <c r="S375" s="205"/>
      <c r="T375" s="213"/>
      <c r="U375" s="213"/>
      <c r="V375" s="213"/>
      <c r="W375" s="20"/>
      <c r="X375" s="20"/>
      <c r="Y375" s="20"/>
    </row>
    <row r="376" spans="2:26" ht="15.75" x14ac:dyDescent="0.25">
      <c r="B376" s="215"/>
      <c r="C376" s="205"/>
      <c r="D376" s="205"/>
      <c r="E376" s="226"/>
      <c r="F376" s="3" t="s">
        <v>35</v>
      </c>
      <c r="G376" s="157">
        <v>683</v>
      </c>
      <c r="H376" s="159">
        <v>3.0000000000000001E-3</v>
      </c>
      <c r="I376" s="159">
        <v>5.0000000000000001E-3</v>
      </c>
      <c r="J376" s="159">
        <v>6.0000000000000001E-3</v>
      </c>
      <c r="K376" s="159">
        <v>3.0000000000000001E-3</v>
      </c>
      <c r="L376" s="159">
        <v>5.0000000000000001E-3</v>
      </c>
      <c r="M376" s="159">
        <v>6.0000000000000001E-3</v>
      </c>
      <c r="N376" s="157">
        <f t="shared" si="111"/>
        <v>2.0489999999999999</v>
      </c>
      <c r="O376" s="157">
        <f t="shared" si="112"/>
        <v>3.415</v>
      </c>
      <c r="P376" s="157">
        <f t="shared" si="113"/>
        <v>4.0979999999999999</v>
      </c>
      <c r="Q376" s="205"/>
      <c r="R376" s="205"/>
      <c r="S376" s="205"/>
      <c r="T376" s="213"/>
      <c r="U376" s="213"/>
      <c r="V376" s="213"/>
    </row>
    <row r="377" spans="2:26" ht="15.75" x14ac:dyDescent="0.25">
      <c r="B377" s="215"/>
      <c r="C377" s="205"/>
      <c r="D377" s="205"/>
      <c r="E377" s="226"/>
      <c r="F377" s="3" t="s">
        <v>10</v>
      </c>
      <c r="G377" s="157">
        <v>76</v>
      </c>
      <c r="H377" s="159">
        <v>1E-3</v>
      </c>
      <c r="I377" s="159">
        <v>1E-3</v>
      </c>
      <c r="J377" s="159">
        <v>1E-3</v>
      </c>
      <c r="K377" s="159">
        <v>1E-3</v>
      </c>
      <c r="L377" s="159">
        <v>1E-3</v>
      </c>
      <c r="M377" s="159">
        <v>1E-3</v>
      </c>
      <c r="N377" s="157">
        <f t="shared" si="111"/>
        <v>7.5999999999999998E-2</v>
      </c>
      <c r="O377" s="157">
        <f t="shared" si="112"/>
        <v>7.5999999999999998E-2</v>
      </c>
      <c r="P377" s="157">
        <f t="shared" si="113"/>
        <v>7.5999999999999998E-2</v>
      </c>
      <c r="Q377" s="205"/>
      <c r="R377" s="205"/>
      <c r="S377" s="205"/>
      <c r="T377" s="213"/>
      <c r="U377" s="213"/>
      <c r="V377" s="213"/>
    </row>
    <row r="378" spans="2:26" ht="16.5" thickBot="1" x14ac:dyDescent="0.3">
      <c r="B378" s="215"/>
      <c r="C378" s="205"/>
      <c r="D378" s="205"/>
      <c r="E378" s="226"/>
      <c r="F378" s="37" t="s">
        <v>66</v>
      </c>
      <c r="G378" s="46">
        <v>636.42999999999995</v>
      </c>
      <c r="H378" s="46">
        <v>0.02</v>
      </c>
      <c r="I378" s="46">
        <v>0.02</v>
      </c>
      <c r="J378" s="46">
        <v>0.02</v>
      </c>
      <c r="K378" s="46">
        <v>0.02</v>
      </c>
      <c r="L378" s="46">
        <v>0.02</v>
      </c>
      <c r="M378" s="46">
        <v>0.02</v>
      </c>
      <c r="N378" s="157">
        <f t="shared" si="111"/>
        <v>12.7286</v>
      </c>
      <c r="O378" s="157">
        <f t="shared" si="112"/>
        <v>12.7286</v>
      </c>
      <c r="P378" s="157">
        <f t="shared" si="113"/>
        <v>12.7286</v>
      </c>
      <c r="Q378" s="205"/>
      <c r="R378" s="205"/>
      <c r="S378" s="205"/>
      <c r="T378" s="213"/>
      <c r="U378" s="213"/>
      <c r="V378" s="213"/>
    </row>
    <row r="379" spans="2:26" ht="15.75" x14ac:dyDescent="0.25">
      <c r="B379" s="220" t="s">
        <v>67</v>
      </c>
      <c r="C379" s="255">
        <v>100</v>
      </c>
      <c r="D379" s="255">
        <v>130</v>
      </c>
      <c r="E379" s="255">
        <v>150</v>
      </c>
      <c r="F379" s="47" t="s">
        <v>17</v>
      </c>
      <c r="G379" s="36">
        <v>211</v>
      </c>
      <c r="H379" s="7">
        <v>0.11700000000000001</v>
      </c>
      <c r="I379" s="7">
        <v>0.156</v>
      </c>
      <c r="J379" s="7">
        <v>0.18</v>
      </c>
      <c r="K379" s="149">
        <v>8.7999999999999995E-2</v>
      </c>
      <c r="L379" s="149">
        <v>0.11700000000000001</v>
      </c>
      <c r="M379" s="149">
        <v>0.13500000000000001</v>
      </c>
      <c r="N379" s="137">
        <f t="shared" si="111"/>
        <v>24.687000000000001</v>
      </c>
      <c r="O379" s="137">
        <f t="shared" si="112"/>
        <v>32.915999999999997</v>
      </c>
      <c r="P379" s="137">
        <f t="shared" si="113"/>
        <v>37.979999999999997</v>
      </c>
      <c r="Q379" s="213">
        <f>SUM(N379:N383)</f>
        <v>58.939000000000007</v>
      </c>
      <c r="R379" s="213">
        <f>SUM(O379:O383)</f>
        <v>70.370999999999995</v>
      </c>
      <c r="S379" s="213">
        <f>SUM(P379:P383)</f>
        <v>77.827999999999989</v>
      </c>
      <c r="T379" s="218">
        <f>Q379+Q379*50%</f>
        <v>88.408500000000004</v>
      </c>
      <c r="U379" s="218">
        <f>R379+R379*50%</f>
        <v>105.5565</v>
      </c>
      <c r="V379" s="218">
        <f>S379+S379*50%</f>
        <v>116.74199999999999</v>
      </c>
    </row>
    <row r="380" spans="2:26" ht="15.75" x14ac:dyDescent="0.25">
      <c r="B380" s="254"/>
      <c r="C380" s="205"/>
      <c r="D380" s="205"/>
      <c r="E380" s="205"/>
      <c r="F380" s="3" t="s">
        <v>58</v>
      </c>
      <c r="G380" s="137">
        <v>405</v>
      </c>
      <c r="H380" s="8">
        <v>1.6E-2</v>
      </c>
      <c r="I380" s="8">
        <v>2.1000000000000001E-2</v>
      </c>
      <c r="J380" s="8">
        <v>2.4E-2</v>
      </c>
      <c r="K380" s="140">
        <v>1.4999999999999999E-2</v>
      </c>
      <c r="L380" s="140">
        <v>0.02</v>
      </c>
      <c r="M380" s="140">
        <v>2.3E-2</v>
      </c>
      <c r="N380" s="137">
        <f t="shared" si="111"/>
        <v>6.48</v>
      </c>
      <c r="O380" s="137">
        <f t="shared" si="112"/>
        <v>8.5050000000000008</v>
      </c>
      <c r="P380" s="137">
        <f t="shared" si="113"/>
        <v>9.7200000000000006</v>
      </c>
      <c r="Q380" s="213"/>
      <c r="R380" s="213"/>
      <c r="S380" s="213"/>
      <c r="T380" s="205"/>
      <c r="U380" s="205"/>
      <c r="V380" s="205"/>
    </row>
    <row r="381" spans="2:26" ht="15.75" x14ac:dyDescent="0.25">
      <c r="B381" s="254"/>
      <c r="C381" s="205"/>
      <c r="D381" s="205"/>
      <c r="E381" s="205"/>
      <c r="F381" s="48" t="s">
        <v>68</v>
      </c>
      <c r="G381" s="143">
        <v>1178</v>
      </c>
      <c r="H381" s="8">
        <v>2E-3</v>
      </c>
      <c r="I381" s="8">
        <v>3.0000000000000001E-3</v>
      </c>
      <c r="J381" s="8">
        <v>4.0000000000000001E-3</v>
      </c>
      <c r="K381" s="140">
        <v>2E-3</v>
      </c>
      <c r="L381" s="8">
        <v>3.0000000000000001E-3</v>
      </c>
      <c r="M381" s="8">
        <v>4.0000000000000001E-3</v>
      </c>
      <c r="N381" s="137">
        <f t="shared" si="111"/>
        <v>2.3559999999999999</v>
      </c>
      <c r="O381" s="137">
        <f t="shared" si="112"/>
        <v>3.5340000000000003</v>
      </c>
      <c r="P381" s="137">
        <f t="shared" si="113"/>
        <v>4.7119999999999997</v>
      </c>
      <c r="Q381" s="213"/>
      <c r="R381" s="213"/>
      <c r="S381" s="213"/>
      <c r="T381" s="205"/>
      <c r="U381" s="205"/>
      <c r="V381" s="205"/>
    </row>
    <row r="382" spans="2:26" ht="15.75" x14ac:dyDescent="0.25">
      <c r="B382" s="257"/>
      <c r="C382" s="205"/>
      <c r="D382" s="205"/>
      <c r="E382" s="205"/>
      <c r="F382" s="45" t="s">
        <v>10</v>
      </c>
      <c r="G382" s="137">
        <v>76</v>
      </c>
      <c r="H382" s="136">
        <v>1E-3</v>
      </c>
      <c r="I382" s="136">
        <v>1E-3</v>
      </c>
      <c r="J382" s="136">
        <v>1E-3</v>
      </c>
      <c r="K382" s="136">
        <v>1E-3</v>
      </c>
      <c r="L382" s="136">
        <v>1E-3</v>
      </c>
      <c r="M382" s="136">
        <v>1E-3</v>
      </c>
      <c r="N382" s="137">
        <f t="shared" si="111"/>
        <v>7.5999999999999998E-2</v>
      </c>
      <c r="O382" s="137">
        <f t="shared" si="112"/>
        <v>7.5999999999999998E-2</v>
      </c>
      <c r="P382" s="137">
        <f t="shared" si="113"/>
        <v>7.5999999999999998E-2</v>
      </c>
      <c r="Q382" s="216"/>
      <c r="R382" s="216"/>
      <c r="S382" s="216"/>
      <c r="T382" s="205"/>
      <c r="U382" s="205"/>
      <c r="V382" s="205"/>
    </row>
    <row r="383" spans="2:26" ht="16.5" thickBot="1" x14ac:dyDescent="0.3">
      <c r="B383" s="242"/>
      <c r="C383" s="256"/>
      <c r="D383" s="256"/>
      <c r="E383" s="256"/>
      <c r="F383" s="49" t="s">
        <v>12</v>
      </c>
      <c r="G383" s="38">
        <v>5068</v>
      </c>
      <c r="H383" s="150">
        <v>5.0000000000000001E-3</v>
      </c>
      <c r="I383" s="150">
        <v>5.0000000000000001E-3</v>
      </c>
      <c r="J383" s="150">
        <v>5.0000000000000001E-3</v>
      </c>
      <c r="K383" s="150">
        <v>5.0000000000000001E-3</v>
      </c>
      <c r="L383" s="150">
        <v>5.0000000000000001E-3</v>
      </c>
      <c r="M383" s="150">
        <v>5.0000000000000001E-3</v>
      </c>
      <c r="N383" s="137">
        <f t="shared" si="111"/>
        <v>25.34</v>
      </c>
      <c r="O383" s="137">
        <f t="shared" si="112"/>
        <v>25.34</v>
      </c>
      <c r="P383" s="137">
        <f t="shared" si="113"/>
        <v>25.34</v>
      </c>
      <c r="Q383" s="216"/>
      <c r="R383" s="216"/>
      <c r="S383" s="216"/>
      <c r="T383" s="206"/>
      <c r="U383" s="206"/>
      <c r="V383" s="206"/>
    </row>
    <row r="384" spans="2:26" ht="15.75" x14ac:dyDescent="0.25">
      <c r="B384" s="249" t="s">
        <v>144</v>
      </c>
      <c r="C384" s="218">
        <v>200</v>
      </c>
      <c r="D384" s="218">
        <v>200</v>
      </c>
      <c r="E384" s="218">
        <v>200</v>
      </c>
      <c r="F384" s="135" t="s">
        <v>150</v>
      </c>
      <c r="G384" s="137">
        <v>5366</v>
      </c>
      <c r="H384" s="136">
        <v>1E-3</v>
      </c>
      <c r="I384" s="136">
        <v>1E-3</v>
      </c>
      <c r="J384" s="136">
        <v>1E-3</v>
      </c>
      <c r="K384" s="136">
        <v>1E-3</v>
      </c>
      <c r="L384" s="136">
        <v>1E-3</v>
      </c>
      <c r="M384" s="136">
        <v>1E-3</v>
      </c>
      <c r="N384" s="137">
        <f t="shared" si="111"/>
        <v>5.3660000000000005</v>
      </c>
      <c r="O384" s="137">
        <f t="shared" si="112"/>
        <v>5.3660000000000005</v>
      </c>
      <c r="P384" s="137">
        <f t="shared" si="113"/>
        <v>5.3660000000000005</v>
      </c>
      <c r="Q384" s="204">
        <f>SUM(N384:N386)</f>
        <v>19.890999999999998</v>
      </c>
      <c r="R384" s="204">
        <f>SUM(O384:O386)</f>
        <v>19.890999999999998</v>
      </c>
      <c r="S384" s="204">
        <f>SUM(P384:P386)</f>
        <v>19.890999999999998</v>
      </c>
      <c r="T384" s="204">
        <f>Q384+Q384*50%</f>
        <v>29.836499999999997</v>
      </c>
      <c r="U384" s="204">
        <f>R384+R384*50%</f>
        <v>29.836499999999997</v>
      </c>
      <c r="V384" s="204">
        <f>S384+S384*50%</f>
        <v>29.836499999999997</v>
      </c>
    </row>
    <row r="385" spans="2:22" ht="15.75" x14ac:dyDescent="0.25">
      <c r="B385" s="250"/>
      <c r="C385" s="205"/>
      <c r="D385" s="205"/>
      <c r="E385" s="205"/>
      <c r="F385" s="135" t="s">
        <v>138</v>
      </c>
      <c r="G385" s="137">
        <v>1000</v>
      </c>
      <c r="H385" s="136">
        <v>8.0000000000000002E-3</v>
      </c>
      <c r="I385" s="136">
        <v>8.0000000000000002E-3</v>
      </c>
      <c r="J385" s="136">
        <v>8.0000000000000002E-3</v>
      </c>
      <c r="K385" s="136">
        <v>7.0000000000000001E-3</v>
      </c>
      <c r="L385" s="136">
        <v>7.0000000000000001E-3</v>
      </c>
      <c r="M385" s="136">
        <v>7.0000000000000001E-3</v>
      </c>
      <c r="N385" s="137">
        <f t="shared" si="111"/>
        <v>8</v>
      </c>
      <c r="O385" s="137">
        <f t="shared" si="112"/>
        <v>8</v>
      </c>
      <c r="P385" s="137">
        <f t="shared" si="113"/>
        <v>8</v>
      </c>
      <c r="Q385" s="208"/>
      <c r="R385" s="208"/>
      <c r="S385" s="208"/>
      <c r="T385" s="208"/>
      <c r="U385" s="208"/>
      <c r="V385" s="208"/>
    </row>
    <row r="386" spans="2:22" ht="15.75" x14ac:dyDescent="0.25">
      <c r="B386" s="224"/>
      <c r="C386" s="206"/>
      <c r="D386" s="206"/>
      <c r="E386" s="206"/>
      <c r="F386" s="3" t="s">
        <v>19</v>
      </c>
      <c r="G386" s="137">
        <v>435</v>
      </c>
      <c r="H386" s="6">
        <v>1.4999999999999999E-2</v>
      </c>
      <c r="I386" s="6">
        <v>1.4999999999999999E-2</v>
      </c>
      <c r="J386" s="6">
        <v>1.4999999999999999E-2</v>
      </c>
      <c r="K386" s="6">
        <v>1.4999999999999999E-2</v>
      </c>
      <c r="L386" s="6">
        <v>1.4999999999999999E-2</v>
      </c>
      <c r="M386" s="6">
        <v>1.4999999999999999E-2</v>
      </c>
      <c r="N386" s="137">
        <f t="shared" si="111"/>
        <v>6.5249999999999995</v>
      </c>
      <c r="O386" s="137">
        <f t="shared" si="112"/>
        <v>6.5249999999999995</v>
      </c>
      <c r="P386" s="137">
        <f t="shared" si="113"/>
        <v>6.5249999999999995</v>
      </c>
      <c r="Q386" s="214"/>
      <c r="R386" s="214"/>
      <c r="S386" s="214"/>
      <c r="T386" s="214"/>
      <c r="U386" s="214"/>
      <c r="V386" s="214"/>
    </row>
    <row r="387" spans="2:22" ht="15.75" x14ac:dyDescent="0.25">
      <c r="B387" s="3" t="s">
        <v>134</v>
      </c>
      <c r="C387" s="136">
        <v>100</v>
      </c>
      <c r="D387" s="136">
        <v>100</v>
      </c>
      <c r="E387" s="136">
        <v>100</v>
      </c>
      <c r="F387" s="3" t="s">
        <v>134</v>
      </c>
      <c r="G387" s="137">
        <v>2000</v>
      </c>
      <c r="H387" s="6">
        <v>0.1</v>
      </c>
      <c r="I387" s="6">
        <v>0.1</v>
      </c>
      <c r="J387" s="6">
        <v>0.1</v>
      </c>
      <c r="K387" s="6">
        <v>0.1</v>
      </c>
      <c r="L387" s="6">
        <v>0.1</v>
      </c>
      <c r="M387" s="6">
        <v>0.1</v>
      </c>
      <c r="N387" s="137">
        <f t="shared" si="111"/>
        <v>200</v>
      </c>
      <c r="O387" s="137">
        <f t="shared" si="112"/>
        <v>200</v>
      </c>
      <c r="P387" s="137">
        <f t="shared" si="113"/>
        <v>200</v>
      </c>
      <c r="Q387" s="137">
        <f t="shared" ref="Q387:S388" si="114">SUM(N387)</f>
        <v>200</v>
      </c>
      <c r="R387" s="137">
        <f t="shared" si="114"/>
        <v>200</v>
      </c>
      <c r="S387" s="12">
        <f t="shared" si="114"/>
        <v>200</v>
      </c>
      <c r="T387" s="137">
        <f t="shared" ref="T387:V389" si="115">Q387+Q387*50%</f>
        <v>300</v>
      </c>
      <c r="U387" s="137">
        <f t="shared" si="115"/>
        <v>300</v>
      </c>
      <c r="V387" s="137">
        <f t="shared" si="115"/>
        <v>300</v>
      </c>
    </row>
    <row r="388" spans="2:22" ht="15.75" x14ac:dyDescent="0.25">
      <c r="B388" s="10" t="s">
        <v>14</v>
      </c>
      <c r="C388" s="136">
        <v>20</v>
      </c>
      <c r="D388" s="136">
        <v>35</v>
      </c>
      <c r="E388" s="136">
        <v>40</v>
      </c>
      <c r="F388" s="29" t="s">
        <v>14</v>
      </c>
      <c r="G388" s="137">
        <v>594</v>
      </c>
      <c r="H388" s="6">
        <v>0.02</v>
      </c>
      <c r="I388" s="136">
        <v>3.5000000000000003E-2</v>
      </c>
      <c r="J388" s="6">
        <v>0.04</v>
      </c>
      <c r="K388" s="6">
        <v>0.02</v>
      </c>
      <c r="L388" s="136">
        <v>3.5000000000000003E-2</v>
      </c>
      <c r="M388" s="6">
        <v>0.04</v>
      </c>
      <c r="N388" s="137">
        <f t="shared" si="111"/>
        <v>11.88</v>
      </c>
      <c r="O388" s="137">
        <f t="shared" si="112"/>
        <v>20.790000000000003</v>
      </c>
      <c r="P388" s="137">
        <f t="shared" si="113"/>
        <v>23.76</v>
      </c>
      <c r="Q388" s="137">
        <f t="shared" si="114"/>
        <v>11.88</v>
      </c>
      <c r="R388" s="137">
        <f t="shared" si="114"/>
        <v>20.790000000000003</v>
      </c>
      <c r="S388" s="137">
        <f t="shared" si="114"/>
        <v>23.76</v>
      </c>
      <c r="T388" s="137">
        <f t="shared" si="115"/>
        <v>17.82</v>
      </c>
      <c r="U388" s="137">
        <f t="shared" si="115"/>
        <v>31.185000000000002</v>
      </c>
      <c r="V388" s="137">
        <f t="shared" si="115"/>
        <v>35.64</v>
      </c>
    </row>
    <row r="389" spans="2:22" ht="15.75" x14ac:dyDescent="0.25">
      <c r="B389" s="24"/>
      <c r="C389" s="24"/>
      <c r="D389" s="24"/>
      <c r="E389" s="24"/>
      <c r="F389" s="24"/>
      <c r="G389" s="25"/>
      <c r="H389" s="24"/>
      <c r="I389" s="24"/>
      <c r="J389" s="24"/>
      <c r="K389" s="24"/>
      <c r="L389" s="24"/>
      <c r="M389" s="24"/>
      <c r="N389" s="25"/>
      <c r="O389" s="25"/>
      <c r="P389" s="25"/>
      <c r="Q389" s="23">
        <f>SUM(Q372:Q388)</f>
        <v>455.59960000000001</v>
      </c>
      <c r="R389" s="23">
        <f>SUM(R379:R388)</f>
        <v>311.05200000000002</v>
      </c>
      <c r="S389" s="23">
        <f>SUM(S379:S388)</f>
        <v>321.47899999999998</v>
      </c>
      <c r="T389" s="30">
        <f t="shared" si="115"/>
        <v>683.39940000000001</v>
      </c>
      <c r="U389" s="30">
        <f t="shared" si="115"/>
        <v>466.57800000000003</v>
      </c>
      <c r="V389" s="30">
        <f t="shared" si="115"/>
        <v>482.21849999999995</v>
      </c>
    </row>
    <row r="390" spans="2:22" ht="15.75" x14ac:dyDescent="0.2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</row>
    <row r="391" spans="2:22" ht="15.75" x14ac:dyDescent="0.25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</row>
    <row r="392" spans="2:22" ht="15.75" x14ac:dyDescent="0.2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</row>
    <row r="393" spans="2:22" ht="15.75" x14ac:dyDescent="0.25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</row>
    <row r="394" spans="2:22" ht="15.75" x14ac:dyDescent="0.25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</row>
    <row r="395" spans="2:22" ht="15.75" x14ac:dyDescent="0.25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</row>
    <row r="396" spans="2:22" ht="15.75" x14ac:dyDescent="0.2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</row>
    <row r="397" spans="2:22" ht="15.75" x14ac:dyDescent="0.25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</row>
    <row r="398" spans="2:22" ht="15.75" x14ac:dyDescent="0.25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</row>
  </sheetData>
  <mergeCells count="584">
    <mergeCell ref="B213:B221"/>
    <mergeCell ref="C213:C221"/>
    <mergeCell ref="D213:D221"/>
    <mergeCell ref="E213:E221"/>
    <mergeCell ref="Q213:Q221"/>
    <mergeCell ref="T210:T212"/>
    <mergeCell ref="R213:R221"/>
    <mergeCell ref="S213:S221"/>
    <mergeCell ref="B286:B287"/>
    <mergeCell ref="C286:C287"/>
    <mergeCell ref="D286:D287"/>
    <mergeCell ref="E286:E287"/>
    <mergeCell ref="Q286:Q287"/>
    <mergeCell ref="R286:R287"/>
    <mergeCell ref="S286:S287"/>
    <mergeCell ref="T286:T287"/>
    <mergeCell ref="B229:B236"/>
    <mergeCell ref="V226:V228"/>
    <mergeCell ref="U226:U228"/>
    <mergeCell ref="T226:T228"/>
    <mergeCell ref="Q204:Q209"/>
    <mergeCell ref="R204:R209"/>
    <mergeCell ref="S204:S209"/>
    <mergeCell ref="Q210:Q212"/>
    <mergeCell ref="B204:B209"/>
    <mergeCell ref="C204:C209"/>
    <mergeCell ref="D204:D209"/>
    <mergeCell ref="E204:E209"/>
    <mergeCell ref="B210:B212"/>
    <mergeCell ref="C210:C212"/>
    <mergeCell ref="D210:D212"/>
    <mergeCell ref="E210:E212"/>
    <mergeCell ref="U210:U212"/>
    <mergeCell ref="V210:V212"/>
    <mergeCell ref="T213:T221"/>
    <mergeCell ref="U213:U221"/>
    <mergeCell ref="V213:V221"/>
    <mergeCell ref="T204:T209"/>
    <mergeCell ref="U204:U209"/>
    <mergeCell ref="V204:V209"/>
    <mergeCell ref="C159:C161"/>
    <mergeCell ref="D159:D161"/>
    <mergeCell ref="E159:E161"/>
    <mergeCell ref="Q159:Q161"/>
    <mergeCell ref="R159:R161"/>
    <mergeCell ref="S159:S161"/>
    <mergeCell ref="T159:T161"/>
    <mergeCell ref="U159:U161"/>
    <mergeCell ref="E229:E236"/>
    <mergeCell ref="D229:D236"/>
    <mergeCell ref="C229:C236"/>
    <mergeCell ref="Q148:Q154"/>
    <mergeCell ref="R148:R154"/>
    <mergeCell ref="S148:S154"/>
    <mergeCell ref="T148:T154"/>
    <mergeCell ref="U148:U154"/>
    <mergeCell ref="B155:B157"/>
    <mergeCell ref="C155:C157"/>
    <mergeCell ref="D155:D157"/>
    <mergeCell ref="E155:E157"/>
    <mergeCell ref="Q155:Q157"/>
    <mergeCell ref="R155:R157"/>
    <mergeCell ref="S155:S157"/>
    <mergeCell ref="T155:T157"/>
    <mergeCell ref="U155:U157"/>
    <mergeCell ref="B384:B386"/>
    <mergeCell ref="C384:C386"/>
    <mergeCell ref="B276:B282"/>
    <mergeCell ref="C276:C282"/>
    <mergeCell ref="D276:D282"/>
    <mergeCell ref="E276:E282"/>
    <mergeCell ref="Q276:Q282"/>
    <mergeCell ref="R276:R282"/>
    <mergeCell ref="S276:S282"/>
    <mergeCell ref="B283:B285"/>
    <mergeCell ref="C283:C285"/>
    <mergeCell ref="D283:D285"/>
    <mergeCell ref="E283:E285"/>
    <mergeCell ref="Q283:Q285"/>
    <mergeCell ref="B329:B333"/>
    <mergeCell ref="C329:C333"/>
    <mergeCell ref="D329:D333"/>
    <mergeCell ref="E329:E333"/>
    <mergeCell ref="Q329:Q333"/>
    <mergeCell ref="T384:T386"/>
    <mergeCell ref="U384:U386"/>
    <mergeCell ref="V384:V386"/>
    <mergeCell ref="T321:T323"/>
    <mergeCell ref="T354:T361"/>
    <mergeCell ref="V329:V333"/>
    <mergeCell ref="T334:T341"/>
    <mergeCell ref="U334:U341"/>
    <mergeCell ref="V334:V341"/>
    <mergeCell ref="T329:T333"/>
    <mergeCell ref="U329:U333"/>
    <mergeCell ref="U321:U323"/>
    <mergeCell ref="V321:V323"/>
    <mergeCell ref="T372:T378"/>
    <mergeCell ref="U372:U378"/>
    <mergeCell ref="V372:V378"/>
    <mergeCell ref="T351:T353"/>
    <mergeCell ref="U351:U353"/>
    <mergeCell ref="V351:V353"/>
    <mergeCell ref="B99:B107"/>
    <mergeCell ref="C99:C107"/>
    <mergeCell ref="D99:D107"/>
    <mergeCell ref="E99:E107"/>
    <mergeCell ref="Q99:Q107"/>
    <mergeCell ref="R99:R107"/>
    <mergeCell ref="S99:S107"/>
    <mergeCell ref="T99:T107"/>
    <mergeCell ref="U99:U107"/>
    <mergeCell ref="V99:V107"/>
    <mergeCell ref="U134:U141"/>
    <mergeCell ref="V134:V141"/>
    <mergeCell ref="B110:E110"/>
    <mergeCell ref="D112:D114"/>
    <mergeCell ref="E112:E114"/>
    <mergeCell ref="Q112:Q114"/>
    <mergeCell ref="R112:R114"/>
    <mergeCell ref="S112:S114"/>
    <mergeCell ref="T112:T114"/>
    <mergeCell ref="U112:U114"/>
    <mergeCell ref="R379:R383"/>
    <mergeCell ref="S379:S383"/>
    <mergeCell ref="T379:T383"/>
    <mergeCell ref="U379:U383"/>
    <mergeCell ref="V379:V383"/>
    <mergeCell ref="B342:B344"/>
    <mergeCell ref="C342:C344"/>
    <mergeCell ref="D342:D344"/>
    <mergeCell ref="E342:E344"/>
    <mergeCell ref="Q342:Q344"/>
    <mergeCell ref="R342:R344"/>
    <mergeCell ref="S342:S344"/>
    <mergeCell ref="T342:T344"/>
    <mergeCell ref="U342:U344"/>
    <mergeCell ref="T364:T366"/>
    <mergeCell ref="U364:U366"/>
    <mergeCell ref="V364:V366"/>
    <mergeCell ref="B379:B383"/>
    <mergeCell ref="C379:C383"/>
    <mergeCell ref="U354:U361"/>
    <mergeCell ref="V354:V361"/>
    <mergeCell ref="B354:B361"/>
    <mergeCell ref="V342:V344"/>
    <mergeCell ref="Q379:Q383"/>
    <mergeCell ref="T309:T313"/>
    <mergeCell ref="U309:U313"/>
    <mergeCell ref="V309:V313"/>
    <mergeCell ref="T314:T320"/>
    <mergeCell ref="U314:U320"/>
    <mergeCell ref="V314:V320"/>
    <mergeCell ref="T304:T305"/>
    <mergeCell ref="U304:U305"/>
    <mergeCell ref="V304:V305"/>
    <mergeCell ref="T295:T301"/>
    <mergeCell ref="T283:T285"/>
    <mergeCell ref="U283:U285"/>
    <mergeCell ref="V283:V285"/>
    <mergeCell ref="V286:V287"/>
    <mergeCell ref="U260:U262"/>
    <mergeCell ref="V260:V262"/>
    <mergeCell ref="T263:T267"/>
    <mergeCell ref="U263:U267"/>
    <mergeCell ref="V263:V267"/>
    <mergeCell ref="T270:T272"/>
    <mergeCell ref="U270:U272"/>
    <mergeCell ref="V270:V272"/>
    <mergeCell ref="T260:T262"/>
    <mergeCell ref="U295:U301"/>
    <mergeCell ref="V295:V301"/>
    <mergeCell ref="T276:T282"/>
    <mergeCell ref="U276:U282"/>
    <mergeCell ref="V276:V282"/>
    <mergeCell ref="U286:U287"/>
    <mergeCell ref="U229:U236"/>
    <mergeCell ref="V229:V236"/>
    <mergeCell ref="T244:T250"/>
    <mergeCell ref="U244:U250"/>
    <mergeCell ref="V244:V250"/>
    <mergeCell ref="T237:T239"/>
    <mergeCell ref="U237:U239"/>
    <mergeCell ref="V237:V239"/>
    <mergeCell ref="T229:T236"/>
    <mergeCell ref="U192:U194"/>
    <mergeCell ref="V192:V194"/>
    <mergeCell ref="T195:T197"/>
    <mergeCell ref="U195:U197"/>
    <mergeCell ref="V195:V197"/>
    <mergeCell ref="T192:T194"/>
    <mergeCell ref="U169:U173"/>
    <mergeCell ref="V169:V173"/>
    <mergeCell ref="T185:T191"/>
    <mergeCell ref="U185:U191"/>
    <mergeCell ref="V185:V191"/>
    <mergeCell ref="T174:T178"/>
    <mergeCell ref="U174:U178"/>
    <mergeCell ref="V174:V178"/>
    <mergeCell ref="T169:T173"/>
    <mergeCell ref="V159:V161"/>
    <mergeCell ref="T142:T144"/>
    <mergeCell ref="U142:U144"/>
    <mergeCell ref="V142:V144"/>
    <mergeCell ref="T134:T141"/>
    <mergeCell ref="T129:T133"/>
    <mergeCell ref="T45:T47"/>
    <mergeCell ref="T68:T70"/>
    <mergeCell ref="T97:T98"/>
    <mergeCell ref="T85:T91"/>
    <mergeCell ref="V122:V123"/>
    <mergeCell ref="V148:V154"/>
    <mergeCell ref="V155:V157"/>
    <mergeCell ref="V112:V114"/>
    <mergeCell ref="T115:T121"/>
    <mergeCell ref="U115:U121"/>
    <mergeCell ref="V115:V121"/>
    <mergeCell ref="T122:T123"/>
    <mergeCell ref="U122:U123"/>
    <mergeCell ref="U26:U28"/>
    <mergeCell ref="V26:V28"/>
    <mergeCell ref="V59:V61"/>
    <mergeCell ref="U129:U133"/>
    <mergeCell ref="V129:V133"/>
    <mergeCell ref="U85:U91"/>
    <mergeCell ref="V85:V91"/>
    <mergeCell ref="T92:T96"/>
    <mergeCell ref="U92:U96"/>
    <mergeCell ref="V92:V96"/>
    <mergeCell ref="U97:U98"/>
    <mergeCell ref="V97:V98"/>
    <mergeCell ref="E351:E353"/>
    <mergeCell ref="T22:T24"/>
    <mergeCell ref="U22:U24"/>
    <mergeCell ref="V22:V24"/>
    <mergeCell ref="T62:T64"/>
    <mergeCell ref="U62:U64"/>
    <mergeCell ref="V62:V64"/>
    <mergeCell ref="U68:U70"/>
    <mergeCell ref="V68:V70"/>
    <mergeCell ref="T71:T78"/>
    <mergeCell ref="U71:U78"/>
    <mergeCell ref="V71:V78"/>
    <mergeCell ref="T32:T36"/>
    <mergeCell ref="U32:U36"/>
    <mergeCell ref="V32:V36"/>
    <mergeCell ref="T37:T44"/>
    <mergeCell ref="U37:U44"/>
    <mergeCell ref="V37:V44"/>
    <mergeCell ref="U45:U47"/>
    <mergeCell ref="V45:V47"/>
    <mergeCell ref="T52:T58"/>
    <mergeCell ref="U52:U58"/>
    <mergeCell ref="V52:V58"/>
    <mergeCell ref="T26:T28"/>
    <mergeCell ref="C309:C313"/>
    <mergeCell ref="D384:D386"/>
    <mergeCell ref="E384:E386"/>
    <mergeCell ref="Q384:Q386"/>
    <mergeCell ref="B314:B320"/>
    <mergeCell ref="C314:C320"/>
    <mergeCell ref="D314:D320"/>
    <mergeCell ref="E314:E320"/>
    <mergeCell ref="B372:B378"/>
    <mergeCell ref="C372:C378"/>
    <mergeCell ref="D372:D378"/>
    <mergeCell ref="E372:E378"/>
    <mergeCell ref="D379:D383"/>
    <mergeCell ref="E379:E383"/>
    <mergeCell ref="E334:E341"/>
    <mergeCell ref="D334:D341"/>
    <mergeCell ref="C334:C341"/>
    <mergeCell ref="B334:B341"/>
    <mergeCell ref="C354:C361"/>
    <mergeCell ref="D354:D361"/>
    <mergeCell ref="E354:E361"/>
    <mergeCell ref="B351:B353"/>
    <mergeCell ref="C351:C353"/>
    <mergeCell ref="D351:D353"/>
    <mergeCell ref="D309:D313"/>
    <mergeCell ref="B244:B250"/>
    <mergeCell ref="C244:C250"/>
    <mergeCell ref="D244:D250"/>
    <mergeCell ref="E244:E250"/>
    <mergeCell ref="B293:E293"/>
    <mergeCell ref="B364:B366"/>
    <mergeCell ref="C364:C366"/>
    <mergeCell ref="D364:D366"/>
    <mergeCell ref="E364:E366"/>
    <mergeCell ref="B295:B301"/>
    <mergeCell ref="C295:C301"/>
    <mergeCell ref="D295:D301"/>
    <mergeCell ref="E295:E301"/>
    <mergeCell ref="E309:E313"/>
    <mergeCell ref="B304:B305"/>
    <mergeCell ref="C304:C305"/>
    <mergeCell ref="D304:D305"/>
    <mergeCell ref="E304:E305"/>
    <mergeCell ref="B321:B323"/>
    <mergeCell ref="C321:C323"/>
    <mergeCell ref="D321:D323"/>
    <mergeCell ref="E321:E323"/>
    <mergeCell ref="B309:B313"/>
    <mergeCell ref="C263:C267"/>
    <mergeCell ref="D263:D267"/>
    <mergeCell ref="E263:E267"/>
    <mergeCell ref="B263:B267"/>
    <mergeCell ref="B260:B262"/>
    <mergeCell ref="C260:C262"/>
    <mergeCell ref="D260:D262"/>
    <mergeCell ref="E260:E262"/>
    <mergeCell ref="B270:B272"/>
    <mergeCell ref="C270:C272"/>
    <mergeCell ref="D270:D272"/>
    <mergeCell ref="E270:E272"/>
    <mergeCell ref="B112:B114"/>
    <mergeCell ref="C112:C114"/>
    <mergeCell ref="B174:B178"/>
    <mergeCell ref="B237:B239"/>
    <mergeCell ref="C237:C239"/>
    <mergeCell ref="D237:D239"/>
    <mergeCell ref="E237:E239"/>
    <mergeCell ref="B251:B255"/>
    <mergeCell ref="C251:C255"/>
    <mergeCell ref="D251:D255"/>
    <mergeCell ref="E251:E255"/>
    <mergeCell ref="B115:B121"/>
    <mergeCell ref="C115:C121"/>
    <mergeCell ref="D115:D121"/>
    <mergeCell ref="E115:E121"/>
    <mergeCell ref="B122:B123"/>
    <mergeCell ref="C122:C123"/>
    <mergeCell ref="D122:D123"/>
    <mergeCell ref="E122:E123"/>
    <mergeCell ref="B148:B154"/>
    <mergeCell ref="C148:C154"/>
    <mergeCell ref="D148:D154"/>
    <mergeCell ref="E148:E154"/>
    <mergeCell ref="B159:B161"/>
    <mergeCell ref="C92:C96"/>
    <mergeCell ref="D92:D96"/>
    <mergeCell ref="E92:E96"/>
    <mergeCell ref="B226:B228"/>
    <mergeCell ref="C226:C228"/>
    <mergeCell ref="D226:D228"/>
    <mergeCell ref="E226:E228"/>
    <mergeCell ref="B97:B98"/>
    <mergeCell ref="C97:C98"/>
    <mergeCell ref="D97:D98"/>
    <mergeCell ref="B92:B96"/>
    <mergeCell ref="E97:E98"/>
    <mergeCell ref="C142:C144"/>
    <mergeCell ref="D142:D144"/>
    <mergeCell ref="E142:E144"/>
    <mergeCell ref="B142:B144"/>
    <mergeCell ref="B129:B133"/>
    <mergeCell ref="C129:C133"/>
    <mergeCell ref="D129:D133"/>
    <mergeCell ref="E129:E133"/>
    <mergeCell ref="B134:B141"/>
    <mergeCell ref="C134:C141"/>
    <mergeCell ref="D134:D141"/>
    <mergeCell ref="E134:E141"/>
    <mergeCell ref="B52:B58"/>
    <mergeCell ref="C52:C58"/>
    <mergeCell ref="D52:D58"/>
    <mergeCell ref="E52:E58"/>
    <mergeCell ref="B45:B47"/>
    <mergeCell ref="C45:C47"/>
    <mergeCell ref="D45:D47"/>
    <mergeCell ref="E45:E47"/>
    <mergeCell ref="B32:B36"/>
    <mergeCell ref="C32:C36"/>
    <mergeCell ref="D32:D36"/>
    <mergeCell ref="E32:E36"/>
    <mergeCell ref="B37:B44"/>
    <mergeCell ref="C37:C44"/>
    <mergeCell ref="D37:D44"/>
    <mergeCell ref="E37:E44"/>
    <mergeCell ref="Q15:Q21"/>
    <mergeCell ref="B22:B24"/>
    <mergeCell ref="C22:C24"/>
    <mergeCell ref="D22:D24"/>
    <mergeCell ref="E22:E24"/>
    <mergeCell ref="R15:R21"/>
    <mergeCell ref="B26:B28"/>
    <mergeCell ref="C26:C28"/>
    <mergeCell ref="D26:D28"/>
    <mergeCell ref="E26:E28"/>
    <mergeCell ref="S15:S21"/>
    <mergeCell ref="T15:T21"/>
    <mergeCell ref="Q12:S12"/>
    <mergeCell ref="B9:T9"/>
    <mergeCell ref="B11:E11"/>
    <mergeCell ref="H12:J12"/>
    <mergeCell ref="G12:G13"/>
    <mergeCell ref="F12:F13"/>
    <mergeCell ref="C12:E12"/>
    <mergeCell ref="B12:B13"/>
    <mergeCell ref="T12:V12"/>
    <mergeCell ref="K12:M12"/>
    <mergeCell ref="B15:B21"/>
    <mergeCell ref="C15:C21"/>
    <mergeCell ref="D15:D21"/>
    <mergeCell ref="E15:E21"/>
    <mergeCell ref="N12:P12"/>
    <mergeCell ref="U15:U21"/>
    <mergeCell ref="V15:V21"/>
    <mergeCell ref="Q52:Q58"/>
    <mergeCell ref="R52:R58"/>
    <mergeCell ref="S52:S58"/>
    <mergeCell ref="Q22:Q24"/>
    <mergeCell ref="R22:R24"/>
    <mergeCell ref="S22:S24"/>
    <mergeCell ref="Q32:Q36"/>
    <mergeCell ref="R32:R36"/>
    <mergeCell ref="S32:S36"/>
    <mergeCell ref="Q37:Q44"/>
    <mergeCell ref="R37:R44"/>
    <mergeCell ref="S37:S44"/>
    <mergeCell ref="Q45:Q47"/>
    <mergeCell ref="R45:R47"/>
    <mergeCell ref="S45:S47"/>
    <mergeCell ref="Q26:Q28"/>
    <mergeCell ref="R26:R28"/>
    <mergeCell ref="S26:S28"/>
    <mergeCell ref="Q68:Q70"/>
    <mergeCell ref="R68:R70"/>
    <mergeCell ref="S68:S70"/>
    <mergeCell ref="Q71:Q78"/>
    <mergeCell ref="R71:R78"/>
    <mergeCell ref="S71:S78"/>
    <mergeCell ref="Q85:Q91"/>
    <mergeCell ref="R85:R91"/>
    <mergeCell ref="S85:S91"/>
    <mergeCell ref="Q169:Q173"/>
    <mergeCell ref="R169:R173"/>
    <mergeCell ref="S169:S173"/>
    <mergeCell ref="R174:R178"/>
    <mergeCell ref="S174:S178"/>
    <mergeCell ref="Q372:Q378"/>
    <mergeCell ref="R372:R378"/>
    <mergeCell ref="S372:S378"/>
    <mergeCell ref="Q354:Q361"/>
    <mergeCell ref="R321:R323"/>
    <mergeCell ref="S321:S323"/>
    <mergeCell ref="Q309:Q313"/>
    <mergeCell ref="R309:R313"/>
    <mergeCell ref="S309:S313"/>
    <mergeCell ref="Q314:Q320"/>
    <mergeCell ref="R314:R320"/>
    <mergeCell ref="S314:S320"/>
    <mergeCell ref="Q295:Q301"/>
    <mergeCell ref="R295:R301"/>
    <mergeCell ref="S295:S301"/>
    <mergeCell ref="R229:R236"/>
    <mergeCell ref="Q237:Q239"/>
    <mergeCell ref="R329:R333"/>
    <mergeCell ref="S329:S333"/>
    <mergeCell ref="R384:R386"/>
    <mergeCell ref="S384:S386"/>
    <mergeCell ref="R354:R361"/>
    <mergeCell ref="S354:S361"/>
    <mergeCell ref="R185:R191"/>
    <mergeCell ref="S185:S191"/>
    <mergeCell ref="Q192:Q194"/>
    <mergeCell ref="R192:R194"/>
    <mergeCell ref="S192:S194"/>
    <mergeCell ref="Q195:Q197"/>
    <mergeCell ref="R195:R197"/>
    <mergeCell ref="S195:S197"/>
    <mergeCell ref="Q334:Q341"/>
    <mergeCell ref="R334:R341"/>
    <mergeCell ref="S334:S341"/>
    <mergeCell ref="R283:R285"/>
    <mergeCell ref="S283:S285"/>
    <mergeCell ref="Q364:Q366"/>
    <mergeCell ref="R364:R366"/>
    <mergeCell ref="S364:S366"/>
    <mergeCell ref="Q351:Q353"/>
    <mergeCell ref="R351:R353"/>
    <mergeCell ref="S351:S353"/>
    <mergeCell ref="Q321:Q323"/>
    <mergeCell ref="R237:R239"/>
    <mergeCell ref="S237:S239"/>
    <mergeCell ref="Q304:Q305"/>
    <mergeCell ref="R304:R305"/>
    <mergeCell ref="S304:S305"/>
    <mergeCell ref="Q244:Q250"/>
    <mergeCell ref="R244:R250"/>
    <mergeCell ref="S244:S250"/>
    <mergeCell ref="Q270:Q272"/>
    <mergeCell ref="R270:R272"/>
    <mergeCell ref="S270:S272"/>
    <mergeCell ref="Q260:Q262"/>
    <mergeCell ref="R260:R262"/>
    <mergeCell ref="S260:S262"/>
    <mergeCell ref="Q263:Q267"/>
    <mergeCell ref="R263:R267"/>
    <mergeCell ref="S263:S267"/>
    <mergeCell ref="C174:C178"/>
    <mergeCell ref="D174:D178"/>
    <mergeCell ref="E174:E178"/>
    <mergeCell ref="Q174:Q178"/>
    <mergeCell ref="Q185:Q191"/>
    <mergeCell ref="B185:B191"/>
    <mergeCell ref="C185:C191"/>
    <mergeCell ref="D185:D191"/>
    <mergeCell ref="E185:E191"/>
    <mergeCell ref="B192:B194"/>
    <mergeCell ref="C192:C194"/>
    <mergeCell ref="D192:D194"/>
    <mergeCell ref="E192:E194"/>
    <mergeCell ref="B201:E201"/>
    <mergeCell ref="B195:B197"/>
    <mergeCell ref="C195:C197"/>
    <mergeCell ref="D195:D197"/>
    <mergeCell ref="E195:E197"/>
    <mergeCell ref="B59:B61"/>
    <mergeCell ref="C59:C61"/>
    <mergeCell ref="D59:D61"/>
    <mergeCell ref="E59:E61"/>
    <mergeCell ref="E169:E173"/>
    <mergeCell ref="B169:B173"/>
    <mergeCell ref="C169:C173"/>
    <mergeCell ref="D169:D173"/>
    <mergeCell ref="E68:E70"/>
    <mergeCell ref="B62:B64"/>
    <mergeCell ref="C62:C64"/>
    <mergeCell ref="D62:D64"/>
    <mergeCell ref="E62:E64"/>
    <mergeCell ref="B68:B70"/>
    <mergeCell ref="C68:C70"/>
    <mergeCell ref="D68:D70"/>
    <mergeCell ref="E71:E78"/>
    <mergeCell ref="D71:D78"/>
    <mergeCell ref="C71:C78"/>
    <mergeCell ref="B71:B78"/>
    <mergeCell ref="B85:B91"/>
    <mergeCell ref="C85:C91"/>
    <mergeCell ref="D85:D91"/>
    <mergeCell ref="E85:E91"/>
    <mergeCell ref="Q142:Q144"/>
    <mergeCell ref="R142:R144"/>
    <mergeCell ref="S142:S144"/>
    <mergeCell ref="R92:R96"/>
    <mergeCell ref="S92:S96"/>
    <mergeCell ref="Q97:Q98"/>
    <mergeCell ref="R97:R98"/>
    <mergeCell ref="S97:S98"/>
    <mergeCell ref="R129:R133"/>
    <mergeCell ref="S129:S133"/>
    <mergeCell ref="Q92:Q96"/>
    <mergeCell ref="Q129:Q133"/>
    <mergeCell ref="Q115:Q121"/>
    <mergeCell ref="R115:R121"/>
    <mergeCell ref="S115:S121"/>
    <mergeCell ref="Q122:Q123"/>
    <mergeCell ref="R122:R123"/>
    <mergeCell ref="S122:S123"/>
    <mergeCell ref="Q59:Q61"/>
    <mergeCell ref="R59:R61"/>
    <mergeCell ref="R251:R255"/>
    <mergeCell ref="S251:S255"/>
    <mergeCell ref="T251:T255"/>
    <mergeCell ref="U251:U255"/>
    <mergeCell ref="V251:V255"/>
    <mergeCell ref="Q251:Q255"/>
    <mergeCell ref="S59:S61"/>
    <mergeCell ref="T59:T61"/>
    <mergeCell ref="U59:U61"/>
    <mergeCell ref="R210:R212"/>
    <mergeCell ref="S210:S212"/>
    <mergeCell ref="S229:S236"/>
    <mergeCell ref="Q226:Q228"/>
    <mergeCell ref="R226:R228"/>
    <mergeCell ref="S226:S228"/>
    <mergeCell ref="Q229:Q236"/>
    <mergeCell ref="Q62:Q64"/>
    <mergeCell ref="R62:R64"/>
    <mergeCell ref="S62:S64"/>
    <mergeCell ref="Q134:Q141"/>
    <mergeCell ref="R134:R141"/>
    <mergeCell ref="S134:S141"/>
  </mergeCells>
  <pageMargins left="0.7" right="0.7" top="0.75" bottom="0.75" header="0.3" footer="0.3"/>
  <pageSetup paperSize="9" scale="3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22"/>
  <sheetViews>
    <sheetView workbookViewId="0">
      <selection activeCell="B4" sqref="B4:Y422"/>
    </sheetView>
  </sheetViews>
  <sheetFormatPr defaultRowHeight="15" x14ac:dyDescent="0.25"/>
  <cols>
    <col min="2" max="2" width="21.42578125" customWidth="1"/>
    <col min="3" max="3" width="8.42578125" customWidth="1"/>
    <col min="4" max="4" width="7.5703125" customWidth="1"/>
    <col min="5" max="5" width="7.140625" customWidth="1"/>
    <col min="6" max="6" width="27" customWidth="1"/>
    <col min="7" max="7" width="7.42578125" customWidth="1"/>
    <col min="8" max="8" width="8.5703125" customWidth="1"/>
    <col min="9" max="9" width="7.85546875" customWidth="1"/>
    <col min="11" max="11" width="8.42578125" customWidth="1"/>
    <col min="25" max="25" width="10.5703125" bestFit="1" customWidth="1"/>
  </cols>
  <sheetData>
    <row r="1" spans="1:25" ht="15.75" x14ac:dyDescent="0.25">
      <c r="B1" s="223" t="s">
        <v>57</v>
      </c>
      <c r="C1" s="223"/>
      <c r="D1" s="223"/>
      <c r="E1" s="223"/>
      <c r="F1" s="223"/>
      <c r="G1" s="223"/>
      <c r="H1" s="223"/>
      <c r="I1" s="223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5" ht="15.75" x14ac:dyDescent="0.25">
      <c r="B2" s="39"/>
      <c r="C2" s="39"/>
      <c r="D2" s="235"/>
      <c r="E2" s="235"/>
      <c r="F2" s="235"/>
      <c r="G2" s="40"/>
      <c r="H2" s="40"/>
      <c r="I2" s="4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5" ht="15.75" x14ac:dyDescent="0.25">
      <c r="B3" s="223" t="s">
        <v>0</v>
      </c>
      <c r="C3" s="223"/>
      <c r="D3" s="223"/>
      <c r="E3" s="223"/>
      <c r="F3" s="24"/>
      <c r="G3" s="24"/>
      <c r="H3" s="24"/>
      <c r="I3" s="24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5" ht="18.75" customHeight="1" x14ac:dyDescent="0.25">
      <c r="B4" s="239" t="s">
        <v>1</v>
      </c>
      <c r="C4" s="276" t="s">
        <v>2</v>
      </c>
      <c r="D4" s="277"/>
      <c r="E4" s="278"/>
      <c r="F4" s="239" t="s">
        <v>3</v>
      </c>
      <c r="G4" s="276" t="s">
        <v>59</v>
      </c>
      <c r="H4" s="277"/>
      <c r="I4" s="278"/>
      <c r="J4" s="271" t="s">
        <v>95</v>
      </c>
      <c r="K4" s="272"/>
      <c r="L4" s="272"/>
      <c r="M4" s="273"/>
      <c r="N4" s="272" t="s">
        <v>101</v>
      </c>
      <c r="O4" s="272"/>
      <c r="P4" s="272"/>
      <c r="Q4" s="273"/>
      <c r="R4" s="271" t="s">
        <v>96</v>
      </c>
      <c r="S4" s="272"/>
      <c r="T4" s="272"/>
      <c r="U4" s="272"/>
      <c r="V4" s="282" t="s">
        <v>97</v>
      </c>
      <c r="W4" s="282"/>
      <c r="X4" s="282"/>
      <c r="Y4" s="282"/>
    </row>
    <row r="5" spans="1:25" ht="22.5" customHeight="1" x14ac:dyDescent="0.25">
      <c r="B5" s="283"/>
      <c r="C5" s="279"/>
      <c r="D5" s="280"/>
      <c r="E5" s="281"/>
      <c r="F5" s="283"/>
      <c r="G5" s="279"/>
      <c r="H5" s="280"/>
      <c r="I5" s="281"/>
      <c r="J5" s="274" t="s">
        <v>93</v>
      </c>
      <c r="K5" s="203" t="s">
        <v>94</v>
      </c>
      <c r="L5" s="203" t="s">
        <v>94</v>
      </c>
      <c r="M5" s="203" t="s">
        <v>94</v>
      </c>
      <c r="N5" s="274" t="s">
        <v>93</v>
      </c>
      <c r="O5" s="203" t="s">
        <v>94</v>
      </c>
      <c r="P5" s="203" t="s">
        <v>94</v>
      </c>
      <c r="Q5" s="203" t="s">
        <v>94</v>
      </c>
      <c r="R5" s="274" t="s">
        <v>93</v>
      </c>
      <c r="S5" s="203" t="s">
        <v>94</v>
      </c>
      <c r="T5" s="203" t="s">
        <v>94</v>
      </c>
      <c r="U5" s="203" t="s">
        <v>94</v>
      </c>
      <c r="V5" s="274" t="s">
        <v>93</v>
      </c>
      <c r="W5" s="203" t="s">
        <v>94</v>
      </c>
      <c r="X5" s="203" t="s">
        <v>94</v>
      </c>
      <c r="Y5" s="203" t="s">
        <v>94</v>
      </c>
    </row>
    <row r="6" spans="1:25" ht="30" customHeight="1" x14ac:dyDescent="0.25">
      <c r="B6" s="240"/>
      <c r="C6" s="195" t="s">
        <v>7</v>
      </c>
      <c r="D6" s="195" t="s">
        <v>8</v>
      </c>
      <c r="E6" s="195" t="s">
        <v>9</v>
      </c>
      <c r="F6" s="240"/>
      <c r="G6" s="197" t="s">
        <v>7</v>
      </c>
      <c r="H6" s="197" t="s">
        <v>8</v>
      </c>
      <c r="I6" s="201" t="s">
        <v>9</v>
      </c>
      <c r="J6" s="275"/>
      <c r="K6" s="194" t="s">
        <v>7</v>
      </c>
      <c r="L6" s="194" t="s">
        <v>8</v>
      </c>
      <c r="M6" s="195" t="s">
        <v>9</v>
      </c>
      <c r="N6" s="275"/>
      <c r="O6" s="194" t="s">
        <v>7</v>
      </c>
      <c r="P6" s="194" t="s">
        <v>8</v>
      </c>
      <c r="Q6" s="195" t="s">
        <v>9</v>
      </c>
      <c r="R6" s="275"/>
      <c r="S6" s="194" t="s">
        <v>7</v>
      </c>
      <c r="T6" s="194" t="s">
        <v>8</v>
      </c>
      <c r="U6" s="195" t="s">
        <v>9</v>
      </c>
      <c r="V6" s="275"/>
      <c r="W6" s="194" t="s">
        <v>7</v>
      </c>
      <c r="X6" s="194" t="s">
        <v>8</v>
      </c>
      <c r="Y6" s="195" t="s">
        <v>9</v>
      </c>
    </row>
    <row r="7" spans="1:25" ht="16.5" thickBot="1" x14ac:dyDescent="0.3">
      <c r="B7" s="202" t="s">
        <v>29</v>
      </c>
      <c r="C7" s="196"/>
      <c r="D7" s="196"/>
      <c r="E7" s="196"/>
      <c r="F7" s="200"/>
      <c r="G7" s="200"/>
      <c r="H7" s="200"/>
      <c r="I7" s="82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</row>
    <row r="8" spans="1:25" ht="19.5" customHeight="1" x14ac:dyDescent="0.25">
      <c r="A8" s="1"/>
      <c r="B8" s="220" t="s">
        <v>61</v>
      </c>
      <c r="C8" s="243" t="s">
        <v>98</v>
      </c>
      <c r="D8" s="243" t="s">
        <v>99</v>
      </c>
      <c r="E8" s="246" t="s">
        <v>100</v>
      </c>
      <c r="F8" s="44" t="s">
        <v>62</v>
      </c>
      <c r="G8" s="93">
        <v>38</v>
      </c>
      <c r="H8" s="93">
        <v>57</v>
      </c>
      <c r="I8" s="94">
        <v>76</v>
      </c>
      <c r="J8" s="185">
        <v>67.7</v>
      </c>
      <c r="K8" s="185">
        <f t="shared" ref="K8:K29" si="0">G8*J8/100</f>
        <v>25.725999999999999</v>
      </c>
      <c r="L8" s="185">
        <f t="shared" ref="L8:L29" si="1">H8*J8/100</f>
        <v>38.588999999999999</v>
      </c>
      <c r="M8" s="185">
        <f t="shared" ref="M8:M29" si="2">I8*J8/100</f>
        <v>51.451999999999998</v>
      </c>
      <c r="N8" s="185">
        <v>18.899999999999999</v>
      </c>
      <c r="O8" s="185">
        <f t="shared" ref="O8:O29" si="3">G8*N8/100</f>
        <v>7.1819999999999995</v>
      </c>
      <c r="P8" s="185">
        <f t="shared" ref="P8:P29" si="4">H8*N8/100</f>
        <v>10.773</v>
      </c>
      <c r="Q8" s="185">
        <f t="shared" ref="Q8:Q29" si="5">I8*N8/100</f>
        <v>14.363999999999999</v>
      </c>
      <c r="R8" s="185">
        <v>12.4</v>
      </c>
      <c r="S8" s="185">
        <f t="shared" ref="S8:S29" si="6">G8*R8/100</f>
        <v>4.7119999999999997</v>
      </c>
      <c r="T8" s="185">
        <f t="shared" ref="T8:T29" si="7">H8*R8/100</f>
        <v>7.0680000000000005</v>
      </c>
      <c r="U8" s="185">
        <f t="shared" ref="U8:U29" si="8">I8*R8/100</f>
        <v>9.4239999999999995</v>
      </c>
      <c r="V8" s="185">
        <v>187</v>
      </c>
      <c r="W8" s="185">
        <f t="shared" ref="W8:W29" si="9">G8*V8/100</f>
        <v>71.06</v>
      </c>
      <c r="X8" s="185">
        <f>(H8*V8)/100</f>
        <v>106.59</v>
      </c>
      <c r="Y8" s="185">
        <f>(I8*V8)/100</f>
        <v>142.12</v>
      </c>
    </row>
    <row r="9" spans="1:25" ht="15.75" x14ac:dyDescent="0.25">
      <c r="A9" s="1"/>
      <c r="B9" s="221"/>
      <c r="C9" s="244"/>
      <c r="D9" s="244"/>
      <c r="E9" s="247"/>
      <c r="F9" s="45" t="s">
        <v>60</v>
      </c>
      <c r="G9" s="95">
        <v>5</v>
      </c>
      <c r="H9" s="95">
        <v>8</v>
      </c>
      <c r="I9" s="96">
        <v>10</v>
      </c>
      <c r="J9" s="185">
        <v>7</v>
      </c>
      <c r="K9" s="185">
        <f t="shared" si="0"/>
        <v>0.35</v>
      </c>
      <c r="L9" s="185">
        <f t="shared" si="1"/>
        <v>0.56000000000000005</v>
      </c>
      <c r="M9" s="185">
        <f t="shared" si="2"/>
        <v>0.7</v>
      </c>
      <c r="N9" s="185">
        <v>0.6</v>
      </c>
      <c r="O9" s="185">
        <f t="shared" si="3"/>
        <v>0.03</v>
      </c>
      <c r="P9" s="185">
        <f t="shared" si="4"/>
        <v>4.8000000000000001E-2</v>
      </c>
      <c r="Q9" s="185">
        <f t="shared" si="5"/>
        <v>0.06</v>
      </c>
      <c r="R9" s="185">
        <v>77.3</v>
      </c>
      <c r="S9" s="185">
        <f t="shared" si="6"/>
        <v>3.8650000000000002</v>
      </c>
      <c r="T9" s="185">
        <f t="shared" si="7"/>
        <v>6.1840000000000002</v>
      </c>
      <c r="U9" s="185">
        <f t="shared" si="8"/>
        <v>7.73</v>
      </c>
      <c r="V9" s="185">
        <v>323</v>
      </c>
      <c r="W9" s="185">
        <f t="shared" si="9"/>
        <v>16.149999999999999</v>
      </c>
      <c r="X9" s="185">
        <f t="shared" ref="X9:X29" si="10">H9*V9/100</f>
        <v>25.84</v>
      </c>
      <c r="Y9" s="185">
        <f t="shared" ref="Y9:Y29" si="11">I9*V9/100</f>
        <v>32.299999999999997</v>
      </c>
    </row>
    <row r="10" spans="1:25" ht="15.75" x14ac:dyDescent="0.25">
      <c r="A10" s="1"/>
      <c r="B10" s="221"/>
      <c r="C10" s="244"/>
      <c r="D10" s="244"/>
      <c r="E10" s="247"/>
      <c r="F10" s="45" t="s">
        <v>11</v>
      </c>
      <c r="G10" s="95">
        <v>18</v>
      </c>
      <c r="H10" s="95">
        <v>27</v>
      </c>
      <c r="I10" s="96">
        <v>36</v>
      </c>
      <c r="J10" s="185">
        <v>1.7</v>
      </c>
      <c r="K10" s="185">
        <f t="shared" si="0"/>
        <v>0.30599999999999999</v>
      </c>
      <c r="L10" s="185">
        <f t="shared" si="1"/>
        <v>0.45899999999999996</v>
      </c>
      <c r="M10" s="185">
        <f t="shared" si="2"/>
        <v>0.61199999999999999</v>
      </c>
      <c r="N10" s="185">
        <v>0</v>
      </c>
      <c r="O10" s="185">
        <f t="shared" si="3"/>
        <v>0</v>
      </c>
      <c r="P10" s="185">
        <f t="shared" si="4"/>
        <v>0</v>
      </c>
      <c r="Q10" s="185">
        <f t="shared" si="5"/>
        <v>0</v>
      </c>
      <c r="R10" s="185">
        <v>9.5</v>
      </c>
      <c r="S10" s="185">
        <f t="shared" si="6"/>
        <v>1.71</v>
      </c>
      <c r="T10" s="185">
        <f t="shared" si="7"/>
        <v>2.5649999999999999</v>
      </c>
      <c r="U10" s="185">
        <f t="shared" si="8"/>
        <v>3.42</v>
      </c>
      <c r="V10" s="185">
        <v>43</v>
      </c>
      <c r="W10" s="185">
        <f t="shared" si="9"/>
        <v>7.74</v>
      </c>
      <c r="X10" s="185">
        <f t="shared" si="10"/>
        <v>11.61</v>
      </c>
      <c r="Y10" s="185">
        <f t="shared" si="11"/>
        <v>15.48</v>
      </c>
    </row>
    <row r="11" spans="1:25" ht="15.75" x14ac:dyDescent="0.25">
      <c r="A11" s="1"/>
      <c r="B11" s="221"/>
      <c r="C11" s="244"/>
      <c r="D11" s="244"/>
      <c r="E11" s="247"/>
      <c r="F11" s="45" t="s">
        <v>13</v>
      </c>
      <c r="G11" s="189">
        <v>8</v>
      </c>
      <c r="H11" s="189">
        <v>12</v>
      </c>
      <c r="I11" s="74">
        <v>32</v>
      </c>
      <c r="J11" s="185">
        <v>0</v>
      </c>
      <c r="K11" s="185">
        <f t="shared" si="0"/>
        <v>0</v>
      </c>
      <c r="L11" s="185">
        <f t="shared" si="1"/>
        <v>0</v>
      </c>
      <c r="M11" s="185">
        <f t="shared" si="2"/>
        <v>0</v>
      </c>
      <c r="N11" s="185">
        <v>99.9</v>
      </c>
      <c r="O11" s="185">
        <f t="shared" si="3"/>
        <v>7.9920000000000009</v>
      </c>
      <c r="P11" s="185">
        <f t="shared" si="4"/>
        <v>11.988000000000001</v>
      </c>
      <c r="Q11" s="185">
        <f t="shared" si="5"/>
        <v>31.968000000000004</v>
      </c>
      <c r="R11" s="185">
        <v>0</v>
      </c>
      <c r="S11" s="185">
        <f t="shared" si="6"/>
        <v>0</v>
      </c>
      <c r="T11" s="185">
        <f t="shared" si="7"/>
        <v>0</v>
      </c>
      <c r="U11" s="185">
        <f t="shared" si="8"/>
        <v>0</v>
      </c>
      <c r="V11" s="185">
        <v>899</v>
      </c>
      <c r="W11" s="185">
        <f t="shared" si="9"/>
        <v>71.92</v>
      </c>
      <c r="X11" s="185">
        <f t="shared" si="10"/>
        <v>107.88</v>
      </c>
      <c r="Y11" s="185">
        <f t="shared" si="11"/>
        <v>287.68</v>
      </c>
    </row>
    <row r="12" spans="1:25" ht="15.75" x14ac:dyDescent="0.25">
      <c r="A12" s="1"/>
      <c r="B12" s="221"/>
      <c r="C12" s="244"/>
      <c r="D12" s="244"/>
      <c r="E12" s="247"/>
      <c r="F12" s="45" t="s">
        <v>64</v>
      </c>
      <c r="G12" s="189">
        <v>4</v>
      </c>
      <c r="H12" s="189">
        <v>6</v>
      </c>
      <c r="I12" s="74">
        <v>8</v>
      </c>
      <c r="J12" s="185">
        <v>11.1</v>
      </c>
      <c r="K12" s="185">
        <f t="shared" si="0"/>
        <v>0.44400000000000001</v>
      </c>
      <c r="L12" s="185">
        <f t="shared" si="1"/>
        <v>0.66599999999999993</v>
      </c>
      <c r="M12" s="185">
        <f t="shared" si="2"/>
        <v>0.88800000000000001</v>
      </c>
      <c r="N12" s="185">
        <v>1.5</v>
      </c>
      <c r="O12" s="185">
        <f t="shared" si="3"/>
        <v>0.06</v>
      </c>
      <c r="P12" s="185">
        <f t="shared" si="4"/>
        <v>0.09</v>
      </c>
      <c r="Q12" s="185">
        <f t="shared" si="5"/>
        <v>0.12</v>
      </c>
      <c r="R12" s="185">
        <v>67.8</v>
      </c>
      <c r="S12" s="185">
        <f t="shared" si="6"/>
        <v>2.7119999999999997</v>
      </c>
      <c r="T12" s="185">
        <f t="shared" si="7"/>
        <v>4.0679999999999996</v>
      </c>
      <c r="U12" s="185">
        <f t="shared" si="8"/>
        <v>5.4239999999999995</v>
      </c>
      <c r="V12" s="185">
        <v>329</v>
      </c>
      <c r="W12" s="185">
        <f t="shared" si="9"/>
        <v>13.16</v>
      </c>
      <c r="X12" s="185">
        <f t="shared" si="10"/>
        <v>19.739999999999998</v>
      </c>
      <c r="Y12" s="185">
        <f t="shared" si="11"/>
        <v>26.32</v>
      </c>
    </row>
    <row r="13" spans="1:25" ht="16.5" thickBot="1" x14ac:dyDescent="0.3">
      <c r="A13" s="1"/>
      <c r="B13" s="221"/>
      <c r="C13" s="244"/>
      <c r="D13" s="244"/>
      <c r="E13" s="247"/>
      <c r="F13" s="45" t="s">
        <v>10</v>
      </c>
      <c r="G13" s="189">
        <v>1</v>
      </c>
      <c r="H13" s="189">
        <v>1</v>
      </c>
      <c r="I13" s="74">
        <v>1</v>
      </c>
      <c r="J13" s="185">
        <v>0</v>
      </c>
      <c r="K13" s="185">
        <f t="shared" si="0"/>
        <v>0</v>
      </c>
      <c r="L13" s="185">
        <f t="shared" si="1"/>
        <v>0</v>
      </c>
      <c r="M13" s="185">
        <f t="shared" si="2"/>
        <v>0</v>
      </c>
      <c r="N13" s="185">
        <v>0</v>
      </c>
      <c r="O13" s="185">
        <f t="shared" si="3"/>
        <v>0</v>
      </c>
      <c r="P13" s="185">
        <f t="shared" si="4"/>
        <v>0</v>
      </c>
      <c r="Q13" s="185">
        <f t="shared" si="5"/>
        <v>0</v>
      </c>
      <c r="R13" s="185">
        <v>0</v>
      </c>
      <c r="S13" s="185">
        <f t="shared" si="6"/>
        <v>0</v>
      </c>
      <c r="T13" s="185">
        <f t="shared" si="7"/>
        <v>0</v>
      </c>
      <c r="U13" s="185">
        <f t="shared" si="8"/>
        <v>0</v>
      </c>
      <c r="V13" s="185">
        <v>0</v>
      </c>
      <c r="W13" s="185">
        <f t="shared" si="9"/>
        <v>0</v>
      </c>
      <c r="X13" s="185">
        <f t="shared" si="10"/>
        <v>0</v>
      </c>
      <c r="Y13" s="185">
        <f t="shared" si="11"/>
        <v>0</v>
      </c>
    </row>
    <row r="14" spans="1:25" ht="15.75" x14ac:dyDescent="0.25">
      <c r="A14" s="1"/>
      <c r="B14" s="215" t="s">
        <v>66</v>
      </c>
      <c r="C14" s="218">
        <v>20</v>
      </c>
      <c r="D14" s="268">
        <v>20</v>
      </c>
      <c r="E14" s="268">
        <v>20</v>
      </c>
      <c r="F14" s="3" t="s">
        <v>63</v>
      </c>
      <c r="G14" s="95">
        <v>20</v>
      </c>
      <c r="H14" s="95">
        <v>20</v>
      </c>
      <c r="I14" s="95">
        <v>20</v>
      </c>
      <c r="J14" s="185">
        <v>2</v>
      </c>
      <c r="K14" s="185">
        <f t="shared" si="0"/>
        <v>0.4</v>
      </c>
      <c r="L14" s="185">
        <f t="shared" si="1"/>
        <v>0.4</v>
      </c>
      <c r="M14" s="185">
        <f t="shared" si="2"/>
        <v>0.4</v>
      </c>
      <c r="N14" s="185">
        <v>0.1</v>
      </c>
      <c r="O14" s="185">
        <f t="shared" si="3"/>
        <v>0.02</v>
      </c>
      <c r="P14" s="185">
        <f t="shared" si="4"/>
        <v>0.02</v>
      </c>
      <c r="Q14" s="185">
        <f t="shared" si="5"/>
        <v>0.02</v>
      </c>
      <c r="R14" s="185">
        <v>1.2</v>
      </c>
      <c r="S14" s="185">
        <f t="shared" si="6"/>
        <v>0.24</v>
      </c>
      <c r="T14" s="185">
        <f t="shared" si="7"/>
        <v>0.24</v>
      </c>
      <c r="U14" s="185">
        <f t="shared" si="8"/>
        <v>0.24</v>
      </c>
      <c r="V14" s="185">
        <v>13</v>
      </c>
      <c r="W14" s="185">
        <f t="shared" si="9"/>
        <v>2.6</v>
      </c>
      <c r="X14" s="185">
        <f t="shared" si="10"/>
        <v>2.6</v>
      </c>
      <c r="Y14" s="185">
        <f t="shared" si="11"/>
        <v>2.6</v>
      </c>
    </row>
    <row r="15" spans="1:25" ht="15.75" x14ac:dyDescent="0.25">
      <c r="A15" s="1"/>
      <c r="B15" s="215"/>
      <c r="C15" s="205"/>
      <c r="D15" s="269"/>
      <c r="E15" s="269"/>
      <c r="F15" s="3" t="s">
        <v>35</v>
      </c>
      <c r="G15" s="95">
        <v>4</v>
      </c>
      <c r="H15" s="95">
        <v>4</v>
      </c>
      <c r="I15" s="95">
        <v>4</v>
      </c>
      <c r="J15" s="185">
        <v>0</v>
      </c>
      <c r="K15" s="185">
        <f t="shared" si="0"/>
        <v>0</v>
      </c>
      <c r="L15" s="185">
        <f t="shared" si="1"/>
        <v>0</v>
      </c>
      <c r="M15" s="185">
        <f t="shared" si="2"/>
        <v>0</v>
      </c>
      <c r="N15" s="185">
        <v>99.9</v>
      </c>
      <c r="O15" s="185">
        <f t="shared" si="3"/>
        <v>3.9960000000000004</v>
      </c>
      <c r="P15" s="185">
        <f t="shared" si="4"/>
        <v>3.9960000000000004</v>
      </c>
      <c r="Q15" s="185">
        <f t="shared" si="5"/>
        <v>3.9960000000000004</v>
      </c>
      <c r="R15" s="185">
        <v>0</v>
      </c>
      <c r="S15" s="185">
        <f t="shared" si="6"/>
        <v>0</v>
      </c>
      <c r="T15" s="185">
        <f t="shared" si="7"/>
        <v>0</v>
      </c>
      <c r="U15" s="185">
        <f t="shared" si="8"/>
        <v>0</v>
      </c>
      <c r="V15" s="185">
        <v>899</v>
      </c>
      <c r="W15" s="185">
        <f t="shared" si="9"/>
        <v>35.96</v>
      </c>
      <c r="X15" s="185">
        <f t="shared" si="10"/>
        <v>35.96</v>
      </c>
      <c r="Y15" s="185">
        <f t="shared" si="11"/>
        <v>35.96</v>
      </c>
    </row>
    <row r="16" spans="1:25" ht="15.75" x14ac:dyDescent="0.25">
      <c r="A16" s="1"/>
      <c r="B16" s="215"/>
      <c r="C16" s="205"/>
      <c r="D16" s="269"/>
      <c r="E16" s="269"/>
      <c r="F16" s="3" t="s">
        <v>64</v>
      </c>
      <c r="G16" s="95">
        <v>10</v>
      </c>
      <c r="H16" s="95">
        <v>10</v>
      </c>
      <c r="I16" s="95">
        <v>10</v>
      </c>
      <c r="J16" s="185">
        <v>11.1</v>
      </c>
      <c r="K16" s="185">
        <f t="shared" si="0"/>
        <v>1.1100000000000001</v>
      </c>
      <c r="L16" s="185">
        <f t="shared" si="1"/>
        <v>1.1100000000000001</v>
      </c>
      <c r="M16" s="185">
        <f t="shared" si="2"/>
        <v>1.1100000000000001</v>
      </c>
      <c r="N16" s="185">
        <v>1.5</v>
      </c>
      <c r="O16" s="185">
        <f t="shared" si="3"/>
        <v>0.15</v>
      </c>
      <c r="P16" s="185">
        <f t="shared" si="4"/>
        <v>0.15</v>
      </c>
      <c r="Q16" s="185">
        <f t="shared" si="5"/>
        <v>0.15</v>
      </c>
      <c r="R16" s="185">
        <v>67.8</v>
      </c>
      <c r="S16" s="185">
        <f t="shared" si="6"/>
        <v>6.78</v>
      </c>
      <c r="T16" s="185">
        <f t="shared" si="7"/>
        <v>6.78</v>
      </c>
      <c r="U16" s="185">
        <f t="shared" si="8"/>
        <v>6.78</v>
      </c>
      <c r="V16" s="185">
        <v>329</v>
      </c>
      <c r="W16" s="185">
        <f t="shared" si="9"/>
        <v>32.9</v>
      </c>
      <c r="X16" s="185">
        <f t="shared" si="10"/>
        <v>32.9</v>
      </c>
      <c r="Y16" s="185">
        <f t="shared" si="11"/>
        <v>32.9</v>
      </c>
    </row>
    <row r="17" spans="1:25" ht="15.75" x14ac:dyDescent="0.25">
      <c r="A17" s="1"/>
      <c r="B17" s="215"/>
      <c r="C17" s="205"/>
      <c r="D17" s="269"/>
      <c r="E17" s="269"/>
      <c r="F17" s="3" t="s">
        <v>65</v>
      </c>
      <c r="G17" s="95">
        <v>20</v>
      </c>
      <c r="H17" s="95">
        <v>20</v>
      </c>
      <c r="I17" s="95">
        <v>20</v>
      </c>
      <c r="J17" s="185">
        <v>3.6</v>
      </c>
      <c r="K17" s="185">
        <f t="shared" si="0"/>
        <v>0.72</v>
      </c>
      <c r="L17" s="185">
        <f t="shared" si="1"/>
        <v>0.72</v>
      </c>
      <c r="M17" s="185">
        <f t="shared" si="2"/>
        <v>0.72</v>
      </c>
      <c r="N17" s="185">
        <v>0</v>
      </c>
      <c r="O17" s="185">
        <f t="shared" si="3"/>
        <v>0</v>
      </c>
      <c r="P17" s="185">
        <f t="shared" si="4"/>
        <v>0</v>
      </c>
      <c r="Q17" s="185">
        <f t="shared" si="5"/>
        <v>0</v>
      </c>
      <c r="R17" s="185">
        <v>11.8</v>
      </c>
      <c r="S17" s="185">
        <f t="shared" si="6"/>
        <v>2.36</v>
      </c>
      <c r="T17" s="185">
        <f t="shared" si="7"/>
        <v>2.36</v>
      </c>
      <c r="U17" s="185">
        <f t="shared" si="8"/>
        <v>2.36</v>
      </c>
      <c r="V17" s="185">
        <v>63</v>
      </c>
      <c r="W17" s="185">
        <f t="shared" si="9"/>
        <v>12.6</v>
      </c>
      <c r="X17" s="185">
        <f t="shared" si="10"/>
        <v>12.6</v>
      </c>
      <c r="Y17" s="185">
        <f t="shared" si="11"/>
        <v>12.6</v>
      </c>
    </row>
    <row r="18" spans="1:25" ht="15.75" x14ac:dyDescent="0.25">
      <c r="A18" s="1"/>
      <c r="B18" s="215"/>
      <c r="C18" s="205"/>
      <c r="D18" s="269"/>
      <c r="E18" s="269"/>
      <c r="F18" s="3" t="s">
        <v>16</v>
      </c>
      <c r="G18" s="95">
        <v>16</v>
      </c>
      <c r="H18" s="95">
        <v>16</v>
      </c>
      <c r="I18" s="95">
        <v>16</v>
      </c>
      <c r="J18" s="185">
        <v>1.3</v>
      </c>
      <c r="K18" s="185">
        <f t="shared" si="0"/>
        <v>0.20800000000000002</v>
      </c>
      <c r="L18" s="185">
        <f t="shared" si="1"/>
        <v>0.20800000000000002</v>
      </c>
      <c r="M18" s="185">
        <f t="shared" si="2"/>
        <v>0.20800000000000002</v>
      </c>
      <c r="N18" s="185">
        <v>0.1</v>
      </c>
      <c r="O18" s="185">
        <f t="shared" si="3"/>
        <v>1.6E-2</v>
      </c>
      <c r="P18" s="185">
        <f t="shared" si="4"/>
        <v>1.6E-2</v>
      </c>
      <c r="Q18" s="185">
        <f t="shared" si="5"/>
        <v>1.6E-2</v>
      </c>
      <c r="R18" s="185">
        <v>7</v>
      </c>
      <c r="S18" s="185">
        <f t="shared" si="6"/>
        <v>1.1200000000000001</v>
      </c>
      <c r="T18" s="185">
        <f t="shared" si="7"/>
        <v>1.1200000000000001</v>
      </c>
      <c r="U18" s="185">
        <f t="shared" si="8"/>
        <v>1.1200000000000001</v>
      </c>
      <c r="V18" s="185">
        <v>33</v>
      </c>
      <c r="W18" s="185">
        <f t="shared" si="9"/>
        <v>5.28</v>
      </c>
      <c r="X18" s="185">
        <f t="shared" si="10"/>
        <v>5.28</v>
      </c>
      <c r="Y18" s="185">
        <f t="shared" si="11"/>
        <v>5.28</v>
      </c>
    </row>
    <row r="19" spans="1:25" ht="15.75" x14ac:dyDescent="0.25">
      <c r="A19" s="1"/>
      <c r="B19" s="215"/>
      <c r="C19" s="205"/>
      <c r="D19" s="269"/>
      <c r="E19" s="269"/>
      <c r="F19" s="3" t="s">
        <v>11</v>
      </c>
      <c r="G19" s="95">
        <v>4</v>
      </c>
      <c r="H19" s="95">
        <v>4</v>
      </c>
      <c r="I19" s="95">
        <v>4</v>
      </c>
      <c r="J19" s="185">
        <v>1.7</v>
      </c>
      <c r="K19" s="185">
        <f t="shared" si="0"/>
        <v>6.8000000000000005E-2</v>
      </c>
      <c r="L19" s="185">
        <f t="shared" si="1"/>
        <v>6.8000000000000005E-2</v>
      </c>
      <c r="M19" s="185">
        <f t="shared" si="2"/>
        <v>6.8000000000000005E-2</v>
      </c>
      <c r="N19" s="185">
        <v>0</v>
      </c>
      <c r="O19" s="185">
        <f t="shared" si="3"/>
        <v>0</v>
      </c>
      <c r="P19" s="185">
        <f t="shared" si="4"/>
        <v>0</v>
      </c>
      <c r="Q19" s="185">
        <f t="shared" si="5"/>
        <v>0</v>
      </c>
      <c r="R19" s="185">
        <v>9.5</v>
      </c>
      <c r="S19" s="185">
        <f t="shared" si="6"/>
        <v>0.38</v>
      </c>
      <c r="T19" s="185">
        <f t="shared" si="7"/>
        <v>0.38</v>
      </c>
      <c r="U19" s="185">
        <f t="shared" si="8"/>
        <v>0.38</v>
      </c>
      <c r="V19" s="185">
        <v>43</v>
      </c>
      <c r="W19" s="185">
        <f t="shared" si="9"/>
        <v>1.72</v>
      </c>
      <c r="X19" s="185">
        <f t="shared" si="10"/>
        <v>1.72</v>
      </c>
      <c r="Y19" s="185">
        <f t="shared" si="11"/>
        <v>1.72</v>
      </c>
    </row>
    <row r="20" spans="1:25" ht="15.75" x14ac:dyDescent="0.25">
      <c r="A20" s="1"/>
      <c r="B20" s="215"/>
      <c r="C20" s="205"/>
      <c r="D20" s="269"/>
      <c r="E20" s="269"/>
      <c r="F20" s="3" t="s">
        <v>19</v>
      </c>
      <c r="G20" s="95">
        <v>3</v>
      </c>
      <c r="H20" s="95">
        <v>3</v>
      </c>
      <c r="I20" s="95">
        <v>3</v>
      </c>
      <c r="J20" s="185">
        <v>0</v>
      </c>
      <c r="K20" s="185">
        <f t="shared" si="0"/>
        <v>0</v>
      </c>
      <c r="L20" s="185">
        <f t="shared" si="1"/>
        <v>0</v>
      </c>
      <c r="M20" s="185">
        <f t="shared" si="2"/>
        <v>0</v>
      </c>
      <c r="N20" s="185">
        <v>0</v>
      </c>
      <c r="O20" s="185">
        <f t="shared" si="3"/>
        <v>0</v>
      </c>
      <c r="P20" s="185">
        <f t="shared" si="4"/>
        <v>0</v>
      </c>
      <c r="Q20" s="185">
        <f t="shared" si="5"/>
        <v>0</v>
      </c>
      <c r="R20" s="185">
        <v>99.8</v>
      </c>
      <c r="S20" s="185">
        <f t="shared" si="6"/>
        <v>2.9939999999999998</v>
      </c>
      <c r="T20" s="185">
        <f t="shared" si="7"/>
        <v>2.9939999999999998</v>
      </c>
      <c r="U20" s="185">
        <f t="shared" si="8"/>
        <v>2.9939999999999998</v>
      </c>
      <c r="V20" s="185">
        <v>374</v>
      </c>
      <c r="W20" s="185">
        <f t="shared" si="9"/>
        <v>11.22</v>
      </c>
      <c r="X20" s="185">
        <f t="shared" si="10"/>
        <v>11.22</v>
      </c>
      <c r="Y20" s="185">
        <f t="shared" si="11"/>
        <v>11.22</v>
      </c>
    </row>
    <row r="21" spans="1:25" ht="15.75" x14ac:dyDescent="0.25">
      <c r="A21" s="1"/>
      <c r="B21" s="215"/>
      <c r="C21" s="206"/>
      <c r="D21" s="270"/>
      <c r="E21" s="270"/>
      <c r="F21" s="3" t="s">
        <v>10</v>
      </c>
      <c r="G21" s="95">
        <v>1</v>
      </c>
      <c r="H21" s="95">
        <v>1</v>
      </c>
      <c r="I21" s="95">
        <v>1</v>
      </c>
      <c r="J21" s="185">
        <v>0</v>
      </c>
      <c r="K21" s="185">
        <f t="shared" si="0"/>
        <v>0</v>
      </c>
      <c r="L21" s="185">
        <f t="shared" si="1"/>
        <v>0</v>
      </c>
      <c r="M21" s="185">
        <f t="shared" si="2"/>
        <v>0</v>
      </c>
      <c r="N21" s="185">
        <v>0</v>
      </c>
      <c r="O21" s="185">
        <f t="shared" si="3"/>
        <v>0</v>
      </c>
      <c r="P21" s="185">
        <f t="shared" si="4"/>
        <v>0</v>
      </c>
      <c r="Q21" s="185">
        <f t="shared" si="5"/>
        <v>0</v>
      </c>
      <c r="R21" s="185">
        <v>0</v>
      </c>
      <c r="S21" s="185">
        <f t="shared" si="6"/>
        <v>0</v>
      </c>
      <c r="T21" s="185">
        <f t="shared" si="7"/>
        <v>0</v>
      </c>
      <c r="U21" s="185">
        <f t="shared" si="8"/>
        <v>0</v>
      </c>
      <c r="V21" s="185">
        <v>0</v>
      </c>
      <c r="W21" s="185">
        <f t="shared" si="9"/>
        <v>0</v>
      </c>
      <c r="X21" s="185">
        <f t="shared" si="10"/>
        <v>0</v>
      </c>
      <c r="Y21" s="185">
        <f t="shared" si="11"/>
        <v>0</v>
      </c>
    </row>
    <row r="22" spans="1:25" ht="15.75" x14ac:dyDescent="0.25">
      <c r="A22" s="1"/>
      <c r="B22" s="215" t="s">
        <v>79</v>
      </c>
      <c r="C22" s="218">
        <v>100</v>
      </c>
      <c r="D22" s="218">
        <v>130</v>
      </c>
      <c r="E22" s="218">
        <v>150</v>
      </c>
      <c r="F22" s="13" t="s">
        <v>44</v>
      </c>
      <c r="G22" s="95">
        <v>35</v>
      </c>
      <c r="H22" s="95">
        <v>46</v>
      </c>
      <c r="I22" s="96">
        <v>53</v>
      </c>
      <c r="J22" s="185">
        <v>10.4</v>
      </c>
      <c r="K22" s="185">
        <f t="shared" si="0"/>
        <v>3.64</v>
      </c>
      <c r="L22" s="185">
        <f t="shared" si="1"/>
        <v>4.7840000000000007</v>
      </c>
      <c r="M22" s="185">
        <f t="shared" si="2"/>
        <v>5.5120000000000005</v>
      </c>
      <c r="N22" s="185">
        <v>0.9</v>
      </c>
      <c r="O22" s="185">
        <f t="shared" si="3"/>
        <v>0.315</v>
      </c>
      <c r="P22" s="185">
        <f t="shared" si="4"/>
        <v>0.41399999999999998</v>
      </c>
      <c r="Q22" s="185">
        <f t="shared" si="5"/>
        <v>0.47700000000000004</v>
      </c>
      <c r="R22" s="185">
        <v>75.2</v>
      </c>
      <c r="S22" s="185">
        <f t="shared" si="6"/>
        <v>26.32</v>
      </c>
      <c r="T22" s="185">
        <f t="shared" si="7"/>
        <v>34.592000000000006</v>
      </c>
      <c r="U22" s="185">
        <f t="shared" si="8"/>
        <v>39.856000000000002</v>
      </c>
      <c r="V22" s="185">
        <v>332</v>
      </c>
      <c r="W22" s="185">
        <f t="shared" si="9"/>
        <v>116.2</v>
      </c>
      <c r="X22" s="185">
        <f t="shared" si="10"/>
        <v>152.72</v>
      </c>
      <c r="Y22" s="185">
        <f t="shared" si="11"/>
        <v>175.96</v>
      </c>
    </row>
    <row r="23" spans="1:25" ht="16.5" thickBot="1" x14ac:dyDescent="0.3">
      <c r="A23" s="1"/>
      <c r="B23" s="215"/>
      <c r="C23" s="205"/>
      <c r="D23" s="205"/>
      <c r="E23" s="205"/>
      <c r="F23" s="49" t="s">
        <v>12</v>
      </c>
      <c r="G23" s="192">
        <v>5</v>
      </c>
      <c r="H23" s="103">
        <v>5</v>
      </c>
      <c r="I23" s="104">
        <v>5</v>
      </c>
      <c r="J23" s="185">
        <v>1.3</v>
      </c>
      <c r="K23" s="185">
        <f t="shared" si="0"/>
        <v>6.5000000000000002E-2</v>
      </c>
      <c r="L23" s="185">
        <f t="shared" si="1"/>
        <v>6.5000000000000002E-2</v>
      </c>
      <c r="M23" s="185">
        <f t="shared" si="2"/>
        <v>6.5000000000000002E-2</v>
      </c>
      <c r="N23" s="185">
        <v>72.5</v>
      </c>
      <c r="O23" s="185">
        <f t="shared" si="3"/>
        <v>3.625</v>
      </c>
      <c r="P23" s="185">
        <f t="shared" si="4"/>
        <v>3.625</v>
      </c>
      <c r="Q23" s="185">
        <f t="shared" si="5"/>
        <v>3.625</v>
      </c>
      <c r="R23" s="185">
        <v>0.9</v>
      </c>
      <c r="S23" s="185">
        <f t="shared" si="6"/>
        <v>4.4999999999999998E-2</v>
      </c>
      <c r="T23" s="185">
        <f t="shared" si="7"/>
        <v>4.4999999999999998E-2</v>
      </c>
      <c r="U23" s="185">
        <f t="shared" si="8"/>
        <v>4.4999999999999998E-2</v>
      </c>
      <c r="V23" s="185">
        <v>661</v>
      </c>
      <c r="W23" s="185">
        <f t="shared" si="9"/>
        <v>33.049999999999997</v>
      </c>
      <c r="X23" s="185">
        <f t="shared" si="10"/>
        <v>33.049999999999997</v>
      </c>
      <c r="Y23" s="185">
        <f t="shared" si="11"/>
        <v>33.049999999999997</v>
      </c>
    </row>
    <row r="24" spans="1:25" ht="16.5" thickBot="1" x14ac:dyDescent="0.3">
      <c r="A24" s="1"/>
      <c r="B24" s="215"/>
      <c r="C24" s="206"/>
      <c r="D24" s="206"/>
      <c r="E24" s="206"/>
      <c r="F24" s="37" t="s">
        <v>10</v>
      </c>
      <c r="G24" s="192">
        <v>1</v>
      </c>
      <c r="H24" s="103">
        <v>1</v>
      </c>
      <c r="I24" s="104">
        <v>1</v>
      </c>
      <c r="J24" s="185">
        <v>0</v>
      </c>
      <c r="K24" s="185">
        <f t="shared" si="0"/>
        <v>0</v>
      </c>
      <c r="L24" s="185">
        <f t="shared" si="1"/>
        <v>0</v>
      </c>
      <c r="M24" s="185">
        <f t="shared" si="2"/>
        <v>0</v>
      </c>
      <c r="N24" s="185">
        <v>0</v>
      </c>
      <c r="O24" s="185">
        <f t="shared" si="3"/>
        <v>0</v>
      </c>
      <c r="P24" s="185">
        <f t="shared" si="4"/>
        <v>0</v>
      </c>
      <c r="Q24" s="185">
        <f t="shared" si="5"/>
        <v>0</v>
      </c>
      <c r="R24" s="185">
        <v>0</v>
      </c>
      <c r="S24" s="185">
        <f t="shared" si="6"/>
        <v>0</v>
      </c>
      <c r="T24" s="185">
        <f t="shared" si="7"/>
        <v>0</v>
      </c>
      <c r="U24" s="185">
        <f t="shared" si="8"/>
        <v>0</v>
      </c>
      <c r="V24" s="185">
        <v>0</v>
      </c>
      <c r="W24" s="185">
        <f t="shared" si="9"/>
        <v>0</v>
      </c>
      <c r="X24" s="185">
        <f t="shared" si="10"/>
        <v>0</v>
      </c>
      <c r="Y24" s="185">
        <f t="shared" si="11"/>
        <v>0</v>
      </c>
    </row>
    <row r="25" spans="1:25" ht="15.75" x14ac:dyDescent="0.25">
      <c r="A25" s="1"/>
      <c r="B25" s="76" t="s">
        <v>90</v>
      </c>
      <c r="C25" s="188">
        <v>10</v>
      </c>
      <c r="D25" s="188">
        <v>10</v>
      </c>
      <c r="E25" s="188">
        <v>10</v>
      </c>
      <c r="F25" s="77" t="s">
        <v>90</v>
      </c>
      <c r="G25" s="188">
        <v>10</v>
      </c>
      <c r="H25" s="188">
        <v>10</v>
      </c>
      <c r="I25" s="187">
        <v>10</v>
      </c>
      <c r="J25" s="185">
        <v>0.8</v>
      </c>
      <c r="K25" s="185">
        <f t="shared" si="0"/>
        <v>0.08</v>
      </c>
      <c r="L25" s="185">
        <f t="shared" si="1"/>
        <v>0.08</v>
      </c>
      <c r="M25" s="185">
        <f t="shared" si="2"/>
        <v>0.08</v>
      </c>
      <c r="N25" s="185">
        <v>0</v>
      </c>
      <c r="O25" s="185">
        <f t="shared" si="3"/>
        <v>0</v>
      </c>
      <c r="P25" s="185">
        <f t="shared" si="4"/>
        <v>0</v>
      </c>
      <c r="Q25" s="185">
        <f t="shared" si="5"/>
        <v>0</v>
      </c>
      <c r="R25" s="185">
        <v>80.3</v>
      </c>
      <c r="S25" s="185">
        <f t="shared" si="6"/>
        <v>8.0299999999999994</v>
      </c>
      <c r="T25" s="185">
        <f t="shared" si="7"/>
        <v>8.0299999999999994</v>
      </c>
      <c r="U25" s="185">
        <f t="shared" si="8"/>
        <v>8.0299999999999994</v>
      </c>
      <c r="V25" s="185">
        <v>328</v>
      </c>
      <c r="W25" s="185">
        <f t="shared" si="9"/>
        <v>32.799999999999997</v>
      </c>
      <c r="X25" s="185">
        <f t="shared" si="10"/>
        <v>32.799999999999997</v>
      </c>
      <c r="Y25" s="185">
        <f t="shared" si="11"/>
        <v>32.799999999999997</v>
      </c>
    </row>
    <row r="26" spans="1:25" ht="15.75" x14ac:dyDescent="0.25">
      <c r="A26" s="1"/>
      <c r="B26" s="215" t="s">
        <v>46</v>
      </c>
      <c r="C26" s="218">
        <v>200</v>
      </c>
      <c r="D26" s="218">
        <v>200</v>
      </c>
      <c r="E26" s="218">
        <v>200</v>
      </c>
      <c r="F26" s="135" t="s">
        <v>150</v>
      </c>
      <c r="G26" s="189">
        <v>1</v>
      </c>
      <c r="H26" s="189">
        <v>1</v>
      </c>
      <c r="I26" s="74">
        <v>1</v>
      </c>
      <c r="J26" s="185">
        <v>0.1</v>
      </c>
      <c r="K26" s="185">
        <f t="shared" si="0"/>
        <v>1E-3</v>
      </c>
      <c r="L26" s="185">
        <f t="shared" si="1"/>
        <v>1E-3</v>
      </c>
      <c r="M26" s="185">
        <f t="shared" si="2"/>
        <v>1E-3</v>
      </c>
      <c r="N26" s="185">
        <v>0</v>
      </c>
      <c r="O26" s="185">
        <f t="shared" si="3"/>
        <v>0</v>
      </c>
      <c r="P26" s="185">
        <f t="shared" si="4"/>
        <v>0</v>
      </c>
      <c r="Q26" s="185">
        <f t="shared" si="5"/>
        <v>0</v>
      </c>
      <c r="R26" s="185">
        <v>0</v>
      </c>
      <c r="S26" s="185">
        <f t="shared" si="6"/>
        <v>0</v>
      </c>
      <c r="T26" s="185">
        <f t="shared" si="7"/>
        <v>0</v>
      </c>
      <c r="U26" s="185">
        <f t="shared" si="8"/>
        <v>0</v>
      </c>
      <c r="V26" s="185">
        <v>5</v>
      </c>
      <c r="W26" s="185">
        <f t="shared" si="9"/>
        <v>0.05</v>
      </c>
      <c r="X26" s="185">
        <f t="shared" si="10"/>
        <v>0.05</v>
      </c>
      <c r="Y26" s="185">
        <f t="shared" si="11"/>
        <v>0.05</v>
      </c>
    </row>
    <row r="27" spans="1:25" ht="15.75" x14ac:dyDescent="0.25">
      <c r="A27" s="1"/>
      <c r="B27" s="215"/>
      <c r="C27" s="205"/>
      <c r="D27" s="205"/>
      <c r="E27" s="205"/>
      <c r="F27" s="3" t="s">
        <v>19</v>
      </c>
      <c r="G27" s="95">
        <v>15</v>
      </c>
      <c r="H27" s="95">
        <v>15</v>
      </c>
      <c r="I27" s="96">
        <v>15</v>
      </c>
      <c r="J27" s="185">
        <v>0</v>
      </c>
      <c r="K27" s="185">
        <f t="shared" si="0"/>
        <v>0</v>
      </c>
      <c r="L27" s="185">
        <f t="shared" si="1"/>
        <v>0</v>
      </c>
      <c r="M27" s="185">
        <f t="shared" si="2"/>
        <v>0</v>
      </c>
      <c r="N27" s="185">
        <v>0</v>
      </c>
      <c r="O27" s="185">
        <f t="shared" si="3"/>
        <v>0</v>
      </c>
      <c r="P27" s="185">
        <f t="shared" si="4"/>
        <v>0</v>
      </c>
      <c r="Q27" s="185">
        <f t="shared" si="5"/>
        <v>0</v>
      </c>
      <c r="R27" s="185">
        <v>99.8</v>
      </c>
      <c r="S27" s="185">
        <f t="shared" si="6"/>
        <v>14.97</v>
      </c>
      <c r="T27" s="185">
        <f t="shared" si="7"/>
        <v>14.97</v>
      </c>
      <c r="U27" s="185">
        <f t="shared" si="8"/>
        <v>14.97</v>
      </c>
      <c r="V27" s="185">
        <v>374</v>
      </c>
      <c r="W27" s="185">
        <f t="shared" si="9"/>
        <v>56.1</v>
      </c>
      <c r="X27" s="185">
        <f t="shared" si="10"/>
        <v>56.1</v>
      </c>
      <c r="Y27" s="185">
        <f t="shared" si="11"/>
        <v>56.1</v>
      </c>
    </row>
    <row r="28" spans="1:25" ht="16.5" thickBot="1" x14ac:dyDescent="0.3">
      <c r="A28" s="1"/>
      <c r="B28" s="215"/>
      <c r="C28" s="206"/>
      <c r="D28" s="206"/>
      <c r="E28" s="206"/>
      <c r="F28" s="3" t="s">
        <v>58</v>
      </c>
      <c r="G28" s="97">
        <v>50</v>
      </c>
      <c r="H28" s="97">
        <v>50</v>
      </c>
      <c r="I28" s="98">
        <v>50</v>
      </c>
      <c r="J28" s="185">
        <v>7</v>
      </c>
      <c r="K28" s="185">
        <f t="shared" si="0"/>
        <v>3.5</v>
      </c>
      <c r="L28" s="185">
        <f t="shared" si="1"/>
        <v>3.5</v>
      </c>
      <c r="M28" s="185">
        <f t="shared" si="2"/>
        <v>3.5</v>
      </c>
      <c r="N28" s="185">
        <v>7.9</v>
      </c>
      <c r="O28" s="185">
        <f t="shared" si="3"/>
        <v>3.95</v>
      </c>
      <c r="P28" s="185">
        <f t="shared" si="4"/>
        <v>3.95</v>
      </c>
      <c r="Q28" s="185">
        <f t="shared" si="5"/>
        <v>3.95</v>
      </c>
      <c r="R28" s="185">
        <v>9.5</v>
      </c>
      <c r="S28" s="185">
        <f t="shared" si="6"/>
        <v>4.75</v>
      </c>
      <c r="T28" s="185">
        <f t="shared" si="7"/>
        <v>4.75</v>
      </c>
      <c r="U28" s="185">
        <f t="shared" si="8"/>
        <v>4.75</v>
      </c>
      <c r="V28" s="185">
        <v>135</v>
      </c>
      <c r="W28" s="185">
        <f t="shared" si="9"/>
        <v>67.5</v>
      </c>
      <c r="X28" s="185">
        <f t="shared" si="10"/>
        <v>67.5</v>
      </c>
      <c r="Y28" s="185">
        <f t="shared" si="11"/>
        <v>67.5</v>
      </c>
    </row>
    <row r="29" spans="1:25" ht="32.25" thickBot="1" x14ac:dyDescent="0.3">
      <c r="A29" s="1"/>
      <c r="B29" s="80" t="s">
        <v>14</v>
      </c>
      <c r="C29" s="51">
        <v>20</v>
      </c>
      <c r="D29" s="51">
        <v>35</v>
      </c>
      <c r="E29" s="51">
        <v>40</v>
      </c>
      <c r="F29" s="55" t="s">
        <v>14</v>
      </c>
      <c r="G29" s="99">
        <v>20</v>
      </c>
      <c r="H29" s="99">
        <v>35</v>
      </c>
      <c r="I29" s="100">
        <v>40</v>
      </c>
      <c r="J29" s="185">
        <v>6.5</v>
      </c>
      <c r="K29" s="183">
        <f t="shared" si="0"/>
        <v>1.3</v>
      </c>
      <c r="L29" s="183">
        <f t="shared" si="1"/>
        <v>2.2749999999999999</v>
      </c>
      <c r="M29" s="183">
        <f t="shared" si="2"/>
        <v>2.6</v>
      </c>
      <c r="N29" s="183">
        <v>1</v>
      </c>
      <c r="O29" s="183">
        <f t="shared" si="3"/>
        <v>0.2</v>
      </c>
      <c r="P29" s="183">
        <f t="shared" si="4"/>
        <v>0.35</v>
      </c>
      <c r="Q29" s="183">
        <f t="shared" si="5"/>
        <v>0.4</v>
      </c>
      <c r="R29" s="183">
        <v>40.1</v>
      </c>
      <c r="S29" s="183">
        <f t="shared" si="6"/>
        <v>8.02</v>
      </c>
      <c r="T29" s="183">
        <f t="shared" si="7"/>
        <v>14.035</v>
      </c>
      <c r="U29" s="183">
        <f t="shared" si="8"/>
        <v>16.04</v>
      </c>
      <c r="V29" s="183">
        <v>190</v>
      </c>
      <c r="W29" s="183">
        <f t="shared" si="9"/>
        <v>38</v>
      </c>
      <c r="X29" s="183">
        <f t="shared" si="10"/>
        <v>66.5</v>
      </c>
      <c r="Y29" s="183">
        <f t="shared" si="11"/>
        <v>76</v>
      </c>
    </row>
    <row r="30" spans="1:25" ht="16.5" thickBot="1" x14ac:dyDescent="0.3">
      <c r="B30" s="57"/>
      <c r="C30" s="186"/>
      <c r="D30" s="186"/>
      <c r="E30" s="186"/>
      <c r="F30" s="58"/>
      <c r="G30" s="28"/>
      <c r="H30" s="28"/>
      <c r="I30" s="85"/>
      <c r="J30" s="12"/>
      <c r="K30" s="108">
        <f>SUM(K8:K29)</f>
        <v>37.917999999999985</v>
      </c>
      <c r="L30" s="109">
        <f>SUM(L8:L29)</f>
        <v>53.484999999999985</v>
      </c>
      <c r="M30" s="109">
        <f>SUM(M8:M29)</f>
        <v>67.915999999999983</v>
      </c>
      <c r="N30" s="109"/>
      <c r="O30" s="109">
        <f>SUM(O8:O29)</f>
        <v>27.535999999999998</v>
      </c>
      <c r="P30" s="109">
        <f>SUM(P8:P29)</f>
        <v>35.42</v>
      </c>
      <c r="Q30" s="109">
        <f>SUM(Q8:Q29)</f>
        <v>59.146000000000001</v>
      </c>
      <c r="R30" s="109"/>
      <c r="S30" s="109">
        <f>SUM(S8:S29)</f>
        <v>89.007999999999996</v>
      </c>
      <c r="T30" s="109">
        <f>SUM(T8:T29)</f>
        <v>110.181</v>
      </c>
      <c r="U30" s="109">
        <f>SUM(U8:U29)</f>
        <v>123.56299999999999</v>
      </c>
      <c r="V30" s="109"/>
      <c r="W30" s="109">
        <f>SUM(W8:W29)</f>
        <v>626.0100000000001</v>
      </c>
      <c r="X30" s="109">
        <f>SUM(X8:X29)</f>
        <v>782.66</v>
      </c>
      <c r="Y30" s="109">
        <f>SUM(Y8:Y29)</f>
        <v>1047.6399999999999</v>
      </c>
    </row>
    <row r="31" spans="1:25" ht="16.5" thickBot="1" x14ac:dyDescent="0.3">
      <c r="B31" s="34" t="s">
        <v>28</v>
      </c>
      <c r="C31" s="181"/>
      <c r="D31" s="181"/>
      <c r="E31" s="181"/>
      <c r="F31" s="60"/>
      <c r="G31" s="16"/>
      <c r="H31" s="16"/>
      <c r="I31" s="84"/>
      <c r="J31" s="185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</row>
    <row r="32" spans="1:25" ht="15.75" customHeight="1" x14ac:dyDescent="0.25">
      <c r="B32" s="220" t="s">
        <v>113</v>
      </c>
      <c r="C32" s="217">
        <v>60</v>
      </c>
      <c r="D32" s="217">
        <v>100</v>
      </c>
      <c r="E32" s="217">
        <v>100</v>
      </c>
      <c r="F32" s="47" t="s">
        <v>115</v>
      </c>
      <c r="G32" s="93">
        <v>25</v>
      </c>
      <c r="H32" s="93">
        <v>41</v>
      </c>
      <c r="I32" s="94">
        <v>41</v>
      </c>
      <c r="J32" s="185">
        <v>0.6</v>
      </c>
      <c r="K32" s="185">
        <f t="shared" ref="K32:K49" si="12">G32*J32/100</f>
        <v>0.15</v>
      </c>
      <c r="L32" s="185">
        <f t="shared" ref="L32:L49" si="13">H32*J32/100</f>
        <v>0.24599999999999997</v>
      </c>
      <c r="M32" s="185">
        <f t="shared" ref="M32:M49" si="14">I32*J32/100</f>
        <v>0.24599999999999997</v>
      </c>
      <c r="N32" s="185">
        <v>0</v>
      </c>
      <c r="O32" s="185">
        <f t="shared" ref="O32:O49" si="15">G32*N32/100</f>
        <v>0</v>
      </c>
      <c r="P32" s="185">
        <f t="shared" ref="P32:P49" si="16">H32*N32/100</f>
        <v>0</v>
      </c>
      <c r="Q32" s="185">
        <f t="shared" ref="Q32:Q49" si="17">I32*N32/100</f>
        <v>0</v>
      </c>
      <c r="R32" s="185">
        <v>4.2</v>
      </c>
      <c r="S32" s="185">
        <f t="shared" ref="S32:S49" si="18">G32*R32/100</f>
        <v>1.05</v>
      </c>
      <c r="T32" s="185">
        <f t="shared" ref="T32:T49" si="19">H32*R32/100</f>
        <v>1.7220000000000002</v>
      </c>
      <c r="U32" s="185">
        <f t="shared" ref="U32:U49" si="20">I32*R32/100</f>
        <v>1.7220000000000002</v>
      </c>
      <c r="V32" s="185">
        <v>0.8</v>
      </c>
      <c r="W32" s="185">
        <f t="shared" ref="W32:W49" si="21">G32*V32/100</f>
        <v>0.2</v>
      </c>
      <c r="X32" s="185">
        <f t="shared" ref="X32:X49" si="22">H32*V32/100</f>
        <v>0.32800000000000007</v>
      </c>
      <c r="Y32" s="185">
        <v>19</v>
      </c>
    </row>
    <row r="33" spans="2:25" ht="15.75" x14ac:dyDescent="0.25">
      <c r="B33" s="221"/>
      <c r="C33" s="216"/>
      <c r="D33" s="216"/>
      <c r="E33" s="216"/>
      <c r="F33" s="3" t="s">
        <v>114</v>
      </c>
      <c r="G33" s="189">
        <v>18</v>
      </c>
      <c r="H33" s="189">
        <v>30</v>
      </c>
      <c r="I33" s="74">
        <v>30</v>
      </c>
      <c r="J33" s="185">
        <v>1.3</v>
      </c>
      <c r="K33" s="185">
        <f t="shared" si="12"/>
        <v>0.23400000000000001</v>
      </c>
      <c r="L33" s="185">
        <f t="shared" si="13"/>
        <v>0.39</v>
      </c>
      <c r="M33" s="185">
        <f t="shared" si="14"/>
        <v>0.39</v>
      </c>
      <c r="N33" s="185">
        <v>0.1</v>
      </c>
      <c r="O33" s="185">
        <f t="shared" si="15"/>
        <v>1.8000000000000002E-2</v>
      </c>
      <c r="P33" s="185">
        <f t="shared" si="16"/>
        <v>0.03</v>
      </c>
      <c r="Q33" s="185">
        <f t="shared" si="17"/>
        <v>0.03</v>
      </c>
      <c r="R33" s="185">
        <v>7</v>
      </c>
      <c r="S33" s="185">
        <f t="shared" si="18"/>
        <v>1.26</v>
      </c>
      <c r="T33" s="185">
        <f t="shared" si="19"/>
        <v>2.1</v>
      </c>
      <c r="U33" s="185">
        <f t="shared" si="20"/>
        <v>2.1</v>
      </c>
      <c r="V33" s="185">
        <v>33</v>
      </c>
      <c r="W33" s="185">
        <f t="shared" si="21"/>
        <v>5.94</v>
      </c>
      <c r="X33" s="185">
        <f t="shared" si="22"/>
        <v>9.9</v>
      </c>
      <c r="Y33" s="185">
        <f t="shared" ref="Y33:Y49" si="23">I33*V33/100</f>
        <v>9.9</v>
      </c>
    </row>
    <row r="34" spans="2:25" ht="15.75" x14ac:dyDescent="0.25">
      <c r="B34" s="222"/>
      <c r="C34" s="218"/>
      <c r="D34" s="218"/>
      <c r="E34" s="218"/>
      <c r="F34" s="61" t="s">
        <v>11</v>
      </c>
      <c r="G34" s="181">
        <v>6</v>
      </c>
      <c r="H34" s="181">
        <v>10</v>
      </c>
      <c r="I34" s="193">
        <v>10</v>
      </c>
      <c r="J34" s="185">
        <v>1.7</v>
      </c>
      <c r="K34" s="185">
        <f t="shared" si="12"/>
        <v>0.10199999999999999</v>
      </c>
      <c r="L34" s="185">
        <f t="shared" si="13"/>
        <v>0.17</v>
      </c>
      <c r="M34" s="185">
        <f t="shared" si="14"/>
        <v>0.17</v>
      </c>
      <c r="N34" s="185">
        <v>0</v>
      </c>
      <c r="O34" s="185">
        <f t="shared" si="15"/>
        <v>0</v>
      </c>
      <c r="P34" s="185">
        <f t="shared" si="16"/>
        <v>0</v>
      </c>
      <c r="Q34" s="185">
        <f t="shared" si="17"/>
        <v>0</v>
      </c>
      <c r="R34" s="185">
        <v>9.5</v>
      </c>
      <c r="S34" s="185">
        <f t="shared" si="18"/>
        <v>0.56999999999999995</v>
      </c>
      <c r="T34" s="185">
        <f t="shared" si="19"/>
        <v>0.95</v>
      </c>
      <c r="U34" s="185">
        <f t="shared" si="20"/>
        <v>0.95</v>
      </c>
      <c r="V34" s="185">
        <v>43</v>
      </c>
      <c r="W34" s="185">
        <f t="shared" si="21"/>
        <v>2.58</v>
      </c>
      <c r="X34" s="185">
        <f t="shared" si="22"/>
        <v>4.3</v>
      </c>
      <c r="Y34" s="185">
        <f t="shared" si="23"/>
        <v>4.3</v>
      </c>
    </row>
    <row r="35" spans="2:25" ht="15.75" x14ac:dyDescent="0.25">
      <c r="B35" s="222"/>
      <c r="C35" s="218"/>
      <c r="D35" s="218"/>
      <c r="E35" s="218"/>
      <c r="F35" s="45" t="s">
        <v>10</v>
      </c>
      <c r="G35" s="189">
        <v>1</v>
      </c>
      <c r="H35" s="189">
        <v>1</v>
      </c>
      <c r="I35" s="74">
        <v>1</v>
      </c>
      <c r="J35" s="185">
        <v>0</v>
      </c>
      <c r="K35" s="185">
        <f t="shared" si="12"/>
        <v>0</v>
      </c>
      <c r="L35" s="185">
        <f t="shared" si="13"/>
        <v>0</v>
      </c>
      <c r="M35" s="185">
        <f t="shared" si="14"/>
        <v>0</v>
      </c>
      <c r="N35" s="185">
        <v>0</v>
      </c>
      <c r="O35" s="185">
        <f t="shared" si="15"/>
        <v>0</v>
      </c>
      <c r="P35" s="185">
        <f t="shared" si="16"/>
        <v>0</v>
      </c>
      <c r="Q35" s="185">
        <f t="shared" si="17"/>
        <v>0</v>
      </c>
      <c r="R35" s="185">
        <v>0</v>
      </c>
      <c r="S35" s="185">
        <f t="shared" si="18"/>
        <v>0</v>
      </c>
      <c r="T35" s="185">
        <f t="shared" si="19"/>
        <v>0</v>
      </c>
      <c r="U35" s="185">
        <f t="shared" si="20"/>
        <v>0</v>
      </c>
      <c r="V35" s="185">
        <v>0</v>
      </c>
      <c r="W35" s="185">
        <f t="shared" si="21"/>
        <v>0</v>
      </c>
      <c r="X35" s="185">
        <f t="shared" si="22"/>
        <v>0</v>
      </c>
      <c r="Y35" s="185">
        <f t="shared" si="23"/>
        <v>0</v>
      </c>
    </row>
    <row r="36" spans="2:25" ht="16.5" thickBot="1" x14ac:dyDescent="0.3">
      <c r="B36" s="242"/>
      <c r="C36" s="219"/>
      <c r="D36" s="219"/>
      <c r="E36" s="219"/>
      <c r="F36" s="49" t="s">
        <v>13</v>
      </c>
      <c r="G36" s="192">
        <v>3</v>
      </c>
      <c r="H36" s="192">
        <v>4</v>
      </c>
      <c r="I36" s="86">
        <v>5</v>
      </c>
      <c r="J36" s="185">
        <v>0</v>
      </c>
      <c r="K36" s="185">
        <f t="shared" si="12"/>
        <v>0</v>
      </c>
      <c r="L36" s="185">
        <f t="shared" si="13"/>
        <v>0</v>
      </c>
      <c r="M36" s="185">
        <f t="shared" si="14"/>
        <v>0</v>
      </c>
      <c r="N36" s="185">
        <v>99.9</v>
      </c>
      <c r="O36" s="185">
        <f t="shared" si="15"/>
        <v>2.9970000000000003</v>
      </c>
      <c r="P36" s="185">
        <f t="shared" si="16"/>
        <v>3.9960000000000004</v>
      </c>
      <c r="Q36" s="185">
        <f t="shared" si="17"/>
        <v>4.9950000000000001</v>
      </c>
      <c r="R36" s="185">
        <v>0</v>
      </c>
      <c r="S36" s="185">
        <f t="shared" si="18"/>
        <v>0</v>
      </c>
      <c r="T36" s="185">
        <f t="shared" si="19"/>
        <v>0</v>
      </c>
      <c r="U36" s="185">
        <f t="shared" si="20"/>
        <v>0</v>
      </c>
      <c r="V36" s="185">
        <v>899</v>
      </c>
      <c r="W36" s="185">
        <f t="shared" si="21"/>
        <v>26.97</v>
      </c>
      <c r="X36" s="185">
        <f t="shared" si="22"/>
        <v>35.96</v>
      </c>
      <c r="Y36" s="185">
        <f t="shared" si="23"/>
        <v>44.95</v>
      </c>
    </row>
    <row r="37" spans="2:25" ht="63" x14ac:dyDescent="0.25">
      <c r="B37" s="220" t="s">
        <v>69</v>
      </c>
      <c r="C37" s="217">
        <v>200</v>
      </c>
      <c r="D37" s="217">
        <v>200</v>
      </c>
      <c r="E37" s="217">
        <v>250</v>
      </c>
      <c r="F37" s="62" t="s">
        <v>153</v>
      </c>
      <c r="G37" s="93">
        <v>109</v>
      </c>
      <c r="H37" s="93">
        <v>109</v>
      </c>
      <c r="I37" s="94">
        <v>145</v>
      </c>
      <c r="J37" s="185">
        <v>18.2</v>
      </c>
      <c r="K37" s="185">
        <f t="shared" si="12"/>
        <v>19.838000000000001</v>
      </c>
      <c r="L37" s="185">
        <f t="shared" si="13"/>
        <v>19.838000000000001</v>
      </c>
      <c r="M37" s="185">
        <f t="shared" si="14"/>
        <v>26.39</v>
      </c>
      <c r="N37" s="185">
        <v>18.399999999999999</v>
      </c>
      <c r="O37" s="185">
        <f t="shared" si="15"/>
        <v>20.055999999999997</v>
      </c>
      <c r="P37" s="185">
        <f t="shared" si="16"/>
        <v>20.055999999999997</v>
      </c>
      <c r="Q37" s="185">
        <f t="shared" si="17"/>
        <v>26.68</v>
      </c>
      <c r="R37" s="185">
        <v>0.7</v>
      </c>
      <c r="S37" s="185">
        <f t="shared" si="18"/>
        <v>0.76300000000000001</v>
      </c>
      <c r="T37" s="185">
        <f t="shared" si="19"/>
        <v>0.76300000000000001</v>
      </c>
      <c r="U37" s="185">
        <f t="shared" si="20"/>
        <v>1.0149999999999999</v>
      </c>
      <c r="V37" s="185">
        <v>241</v>
      </c>
      <c r="W37" s="185">
        <f t="shared" si="21"/>
        <v>262.69</v>
      </c>
      <c r="X37" s="185">
        <f t="shared" si="22"/>
        <v>262.69</v>
      </c>
      <c r="Y37" s="25">
        <f t="shared" si="23"/>
        <v>349.45</v>
      </c>
    </row>
    <row r="38" spans="2:25" ht="15.75" x14ac:dyDescent="0.25">
      <c r="B38" s="254"/>
      <c r="C38" s="206"/>
      <c r="D38" s="206"/>
      <c r="E38" s="206"/>
      <c r="F38" s="3" t="s">
        <v>13</v>
      </c>
      <c r="G38" s="101">
        <v>5</v>
      </c>
      <c r="H38" s="101">
        <v>5</v>
      </c>
      <c r="I38" s="102">
        <v>6</v>
      </c>
      <c r="J38" s="185">
        <v>0</v>
      </c>
      <c r="K38" s="185">
        <f t="shared" si="12"/>
        <v>0</v>
      </c>
      <c r="L38" s="185">
        <f t="shared" si="13"/>
        <v>0</v>
      </c>
      <c r="M38" s="185">
        <f t="shared" si="14"/>
        <v>0</v>
      </c>
      <c r="N38" s="185">
        <v>99.9</v>
      </c>
      <c r="O38" s="185">
        <f t="shared" si="15"/>
        <v>4.9950000000000001</v>
      </c>
      <c r="P38" s="185">
        <f t="shared" si="16"/>
        <v>4.9950000000000001</v>
      </c>
      <c r="Q38" s="185">
        <f t="shared" si="17"/>
        <v>5.9940000000000007</v>
      </c>
      <c r="R38" s="185">
        <v>0</v>
      </c>
      <c r="S38" s="185">
        <f t="shared" si="18"/>
        <v>0</v>
      </c>
      <c r="T38" s="185">
        <f t="shared" si="19"/>
        <v>0</v>
      </c>
      <c r="U38" s="185">
        <f t="shared" si="20"/>
        <v>0</v>
      </c>
      <c r="V38" s="185">
        <v>899</v>
      </c>
      <c r="W38" s="185">
        <f t="shared" si="21"/>
        <v>44.95</v>
      </c>
      <c r="X38" s="185">
        <f t="shared" si="22"/>
        <v>44.95</v>
      </c>
      <c r="Y38" s="185">
        <f t="shared" si="23"/>
        <v>53.94</v>
      </c>
    </row>
    <row r="39" spans="2:25" ht="15.75" x14ac:dyDescent="0.25">
      <c r="B39" s="221"/>
      <c r="C39" s="216"/>
      <c r="D39" s="216"/>
      <c r="E39" s="216"/>
      <c r="F39" s="3" t="s">
        <v>17</v>
      </c>
      <c r="G39" s="95">
        <v>80</v>
      </c>
      <c r="H39" s="95">
        <v>80</v>
      </c>
      <c r="I39" s="96">
        <v>96</v>
      </c>
      <c r="J39" s="185">
        <v>2</v>
      </c>
      <c r="K39" s="185">
        <f t="shared" si="12"/>
        <v>1.6</v>
      </c>
      <c r="L39" s="185">
        <f t="shared" si="13"/>
        <v>1.6</v>
      </c>
      <c r="M39" s="185">
        <f t="shared" si="14"/>
        <v>1.92</v>
      </c>
      <c r="N39" s="185">
        <v>0.1</v>
      </c>
      <c r="O39" s="185">
        <f t="shared" si="15"/>
        <v>0.08</v>
      </c>
      <c r="P39" s="185">
        <f t="shared" si="16"/>
        <v>0.08</v>
      </c>
      <c r="Q39" s="185">
        <f t="shared" si="17"/>
        <v>9.6000000000000016E-2</v>
      </c>
      <c r="R39" s="185">
        <v>19.7</v>
      </c>
      <c r="S39" s="185">
        <f t="shared" si="18"/>
        <v>15.76</v>
      </c>
      <c r="T39" s="185">
        <f t="shared" si="19"/>
        <v>15.76</v>
      </c>
      <c r="U39" s="185">
        <f t="shared" si="20"/>
        <v>18.911999999999999</v>
      </c>
      <c r="V39" s="185">
        <v>83</v>
      </c>
      <c r="W39" s="185">
        <f t="shared" si="21"/>
        <v>66.400000000000006</v>
      </c>
      <c r="X39" s="185">
        <f t="shared" si="22"/>
        <v>66.400000000000006</v>
      </c>
      <c r="Y39" s="185">
        <f t="shared" si="23"/>
        <v>79.680000000000007</v>
      </c>
    </row>
    <row r="40" spans="2:25" ht="15.75" x14ac:dyDescent="0.25">
      <c r="B40" s="221"/>
      <c r="C40" s="216"/>
      <c r="D40" s="216"/>
      <c r="E40" s="216"/>
      <c r="F40" s="3" t="s">
        <v>16</v>
      </c>
      <c r="G40" s="95">
        <v>18</v>
      </c>
      <c r="H40" s="95">
        <v>18</v>
      </c>
      <c r="I40" s="96">
        <v>21</v>
      </c>
      <c r="J40" s="185">
        <v>1.3</v>
      </c>
      <c r="K40" s="185">
        <f t="shared" si="12"/>
        <v>0.23400000000000001</v>
      </c>
      <c r="L40" s="185">
        <f t="shared" si="13"/>
        <v>0.23400000000000001</v>
      </c>
      <c r="M40" s="185">
        <f t="shared" si="14"/>
        <v>0.27300000000000002</v>
      </c>
      <c r="N40" s="185">
        <v>0.1</v>
      </c>
      <c r="O40" s="185">
        <f t="shared" si="15"/>
        <v>1.8000000000000002E-2</v>
      </c>
      <c r="P40" s="185">
        <f t="shared" si="16"/>
        <v>1.8000000000000002E-2</v>
      </c>
      <c r="Q40" s="185">
        <f t="shared" si="17"/>
        <v>2.1000000000000001E-2</v>
      </c>
      <c r="R40" s="185">
        <v>7</v>
      </c>
      <c r="S40" s="185">
        <f t="shared" si="18"/>
        <v>1.26</v>
      </c>
      <c r="T40" s="185">
        <f t="shared" si="19"/>
        <v>1.26</v>
      </c>
      <c r="U40" s="185">
        <f t="shared" si="20"/>
        <v>1.47</v>
      </c>
      <c r="V40" s="185">
        <v>33</v>
      </c>
      <c r="W40" s="185">
        <f t="shared" si="21"/>
        <v>5.94</v>
      </c>
      <c r="X40" s="185">
        <f t="shared" si="22"/>
        <v>5.94</v>
      </c>
      <c r="Y40" s="185">
        <f t="shared" si="23"/>
        <v>6.93</v>
      </c>
    </row>
    <row r="41" spans="2:25" ht="15.75" x14ac:dyDescent="0.25">
      <c r="B41" s="221"/>
      <c r="C41" s="216"/>
      <c r="D41" s="216"/>
      <c r="E41" s="216"/>
      <c r="F41" s="3" t="s">
        <v>11</v>
      </c>
      <c r="G41" s="95">
        <v>10</v>
      </c>
      <c r="H41" s="95">
        <v>10</v>
      </c>
      <c r="I41" s="96">
        <v>12</v>
      </c>
      <c r="J41" s="185">
        <v>1.7</v>
      </c>
      <c r="K41" s="185">
        <f t="shared" si="12"/>
        <v>0.17</v>
      </c>
      <c r="L41" s="185">
        <f t="shared" si="13"/>
        <v>0.17</v>
      </c>
      <c r="M41" s="185">
        <f t="shared" si="14"/>
        <v>0.20399999999999999</v>
      </c>
      <c r="N41" s="185">
        <v>0</v>
      </c>
      <c r="O41" s="185">
        <f t="shared" si="15"/>
        <v>0</v>
      </c>
      <c r="P41" s="185">
        <f t="shared" si="16"/>
        <v>0</v>
      </c>
      <c r="Q41" s="185">
        <f t="shared" si="17"/>
        <v>0</v>
      </c>
      <c r="R41" s="185">
        <v>9.5</v>
      </c>
      <c r="S41" s="185">
        <f t="shared" si="18"/>
        <v>0.95</v>
      </c>
      <c r="T41" s="185">
        <f t="shared" si="19"/>
        <v>0.95</v>
      </c>
      <c r="U41" s="185">
        <f t="shared" si="20"/>
        <v>1.1399999999999999</v>
      </c>
      <c r="V41" s="185">
        <v>43</v>
      </c>
      <c r="W41" s="185">
        <f t="shared" si="21"/>
        <v>4.3</v>
      </c>
      <c r="X41" s="185">
        <f t="shared" si="22"/>
        <v>4.3</v>
      </c>
      <c r="Y41" s="185">
        <f t="shared" si="23"/>
        <v>5.16</v>
      </c>
    </row>
    <row r="42" spans="2:25" ht="15.75" x14ac:dyDescent="0.25">
      <c r="B42" s="221"/>
      <c r="C42" s="216"/>
      <c r="D42" s="216"/>
      <c r="E42" s="216"/>
      <c r="F42" s="3" t="s">
        <v>18</v>
      </c>
      <c r="G42" s="189">
        <v>6</v>
      </c>
      <c r="H42" s="189">
        <v>6</v>
      </c>
      <c r="I42" s="74">
        <v>7</v>
      </c>
      <c r="J42" s="185">
        <v>3.6</v>
      </c>
      <c r="K42" s="185">
        <f t="shared" si="12"/>
        <v>0.21600000000000003</v>
      </c>
      <c r="L42" s="185">
        <f t="shared" si="13"/>
        <v>0.21600000000000003</v>
      </c>
      <c r="M42" s="185">
        <f t="shared" si="14"/>
        <v>0.252</v>
      </c>
      <c r="N42" s="185">
        <v>0</v>
      </c>
      <c r="O42" s="185">
        <f t="shared" si="15"/>
        <v>0</v>
      </c>
      <c r="P42" s="185">
        <f t="shared" si="16"/>
        <v>0</v>
      </c>
      <c r="Q42" s="185">
        <f t="shared" si="17"/>
        <v>0</v>
      </c>
      <c r="R42" s="185">
        <v>11.8</v>
      </c>
      <c r="S42" s="185">
        <f t="shared" si="18"/>
        <v>0.70800000000000007</v>
      </c>
      <c r="T42" s="185">
        <f t="shared" si="19"/>
        <v>0.70800000000000007</v>
      </c>
      <c r="U42" s="185">
        <f t="shared" si="20"/>
        <v>0.82600000000000007</v>
      </c>
      <c r="V42" s="185">
        <v>63</v>
      </c>
      <c r="W42" s="185">
        <f t="shared" si="21"/>
        <v>3.78</v>
      </c>
      <c r="X42" s="185">
        <f t="shared" si="22"/>
        <v>3.78</v>
      </c>
      <c r="Y42" s="185">
        <f t="shared" si="23"/>
        <v>4.41</v>
      </c>
    </row>
    <row r="43" spans="2:25" ht="15.75" x14ac:dyDescent="0.25">
      <c r="B43" s="221"/>
      <c r="C43" s="216"/>
      <c r="D43" s="216"/>
      <c r="E43" s="216"/>
      <c r="F43" s="45" t="s">
        <v>64</v>
      </c>
      <c r="G43" s="189">
        <v>2</v>
      </c>
      <c r="H43" s="189">
        <v>2</v>
      </c>
      <c r="I43" s="74">
        <v>3</v>
      </c>
      <c r="J43" s="185">
        <v>11.1</v>
      </c>
      <c r="K43" s="185">
        <f t="shared" si="12"/>
        <v>0.222</v>
      </c>
      <c r="L43" s="185">
        <f t="shared" si="13"/>
        <v>0.222</v>
      </c>
      <c r="M43" s="185">
        <f t="shared" si="14"/>
        <v>0.33299999999999996</v>
      </c>
      <c r="N43" s="185">
        <v>1.5</v>
      </c>
      <c r="O43" s="185">
        <f t="shared" si="15"/>
        <v>0.03</v>
      </c>
      <c r="P43" s="185">
        <f t="shared" si="16"/>
        <v>0.03</v>
      </c>
      <c r="Q43" s="185">
        <f t="shared" si="17"/>
        <v>4.4999999999999998E-2</v>
      </c>
      <c r="R43" s="185">
        <v>67.8</v>
      </c>
      <c r="S43" s="185">
        <f t="shared" si="18"/>
        <v>1.3559999999999999</v>
      </c>
      <c r="T43" s="185">
        <f t="shared" si="19"/>
        <v>1.3559999999999999</v>
      </c>
      <c r="U43" s="185">
        <f t="shared" si="20"/>
        <v>2.0339999999999998</v>
      </c>
      <c r="V43" s="185">
        <v>329</v>
      </c>
      <c r="W43" s="185">
        <f t="shared" si="21"/>
        <v>6.58</v>
      </c>
      <c r="X43" s="185">
        <f t="shared" si="22"/>
        <v>6.58</v>
      </c>
      <c r="Y43" s="185">
        <f t="shared" si="23"/>
        <v>9.8699999999999992</v>
      </c>
    </row>
    <row r="44" spans="2:25" ht="16.5" thickBot="1" x14ac:dyDescent="0.3">
      <c r="B44" s="242"/>
      <c r="C44" s="219"/>
      <c r="D44" s="219"/>
      <c r="E44" s="219"/>
      <c r="F44" s="37" t="s">
        <v>10</v>
      </c>
      <c r="G44" s="192">
        <v>1</v>
      </c>
      <c r="H44" s="192">
        <v>1</v>
      </c>
      <c r="I44" s="86">
        <v>1</v>
      </c>
      <c r="J44" s="185">
        <v>0</v>
      </c>
      <c r="K44" s="185">
        <f t="shared" si="12"/>
        <v>0</v>
      </c>
      <c r="L44" s="185">
        <f t="shared" si="13"/>
        <v>0</v>
      </c>
      <c r="M44" s="185">
        <f t="shared" si="14"/>
        <v>0</v>
      </c>
      <c r="N44" s="185">
        <v>0</v>
      </c>
      <c r="O44" s="185">
        <f t="shared" si="15"/>
        <v>0</v>
      </c>
      <c r="P44" s="185">
        <f t="shared" si="16"/>
        <v>0</v>
      </c>
      <c r="Q44" s="185">
        <f t="shared" si="17"/>
        <v>0</v>
      </c>
      <c r="R44" s="185">
        <v>0</v>
      </c>
      <c r="S44" s="185">
        <f t="shared" si="18"/>
        <v>0</v>
      </c>
      <c r="T44" s="185">
        <f t="shared" si="19"/>
        <v>0</v>
      </c>
      <c r="U44" s="185">
        <f t="shared" si="20"/>
        <v>0</v>
      </c>
      <c r="V44" s="185">
        <v>0</v>
      </c>
      <c r="W44" s="185">
        <f t="shared" si="21"/>
        <v>0</v>
      </c>
      <c r="X44" s="185">
        <f t="shared" si="22"/>
        <v>0</v>
      </c>
      <c r="Y44" s="185">
        <f t="shared" si="23"/>
        <v>0</v>
      </c>
    </row>
    <row r="45" spans="2:25" ht="22.5" customHeight="1" x14ac:dyDescent="0.25">
      <c r="B45" s="224" t="s">
        <v>136</v>
      </c>
      <c r="C45" s="206">
        <v>200</v>
      </c>
      <c r="D45" s="206">
        <v>200</v>
      </c>
      <c r="E45" s="206">
        <v>200</v>
      </c>
      <c r="F45" s="63" t="s">
        <v>137</v>
      </c>
      <c r="G45" s="101">
        <v>8</v>
      </c>
      <c r="H45" s="101">
        <v>8</v>
      </c>
      <c r="I45" s="102">
        <v>8</v>
      </c>
      <c r="J45" s="185">
        <v>0</v>
      </c>
      <c r="K45" s="185">
        <f t="shared" si="12"/>
        <v>0</v>
      </c>
      <c r="L45" s="185">
        <f t="shared" si="13"/>
        <v>0</v>
      </c>
      <c r="M45" s="185">
        <f t="shared" si="14"/>
        <v>0</v>
      </c>
      <c r="N45" s="185">
        <v>0</v>
      </c>
      <c r="O45" s="185">
        <f t="shared" si="15"/>
        <v>0</v>
      </c>
      <c r="P45" s="185">
        <f t="shared" si="16"/>
        <v>0</v>
      </c>
      <c r="Q45" s="185">
        <f t="shared" si="17"/>
        <v>0</v>
      </c>
      <c r="R45" s="185">
        <v>92</v>
      </c>
      <c r="S45" s="185">
        <f t="shared" si="18"/>
        <v>7.36</v>
      </c>
      <c r="T45" s="185">
        <f t="shared" si="19"/>
        <v>7.36</v>
      </c>
      <c r="U45" s="185">
        <f t="shared" si="20"/>
        <v>7.36</v>
      </c>
      <c r="V45" s="185">
        <v>368</v>
      </c>
      <c r="W45" s="185">
        <f t="shared" si="21"/>
        <v>29.44</v>
      </c>
      <c r="X45" s="185">
        <f t="shared" si="22"/>
        <v>29.44</v>
      </c>
      <c r="Y45" s="25">
        <f t="shared" si="23"/>
        <v>29.44</v>
      </c>
    </row>
    <row r="46" spans="2:25" ht="15.75" x14ac:dyDescent="0.25">
      <c r="B46" s="215"/>
      <c r="C46" s="216"/>
      <c r="D46" s="216"/>
      <c r="E46" s="216"/>
      <c r="F46" s="3" t="s">
        <v>19</v>
      </c>
      <c r="G46" s="95">
        <v>12</v>
      </c>
      <c r="H46" s="95">
        <v>12</v>
      </c>
      <c r="I46" s="96">
        <v>12</v>
      </c>
      <c r="J46" s="185">
        <v>0</v>
      </c>
      <c r="K46" s="185">
        <f t="shared" si="12"/>
        <v>0</v>
      </c>
      <c r="L46" s="185">
        <f t="shared" si="13"/>
        <v>0</v>
      </c>
      <c r="M46" s="185">
        <f t="shared" si="14"/>
        <v>0</v>
      </c>
      <c r="N46" s="185">
        <v>0</v>
      </c>
      <c r="O46" s="185">
        <f t="shared" si="15"/>
        <v>0</v>
      </c>
      <c r="P46" s="185">
        <f t="shared" si="16"/>
        <v>0</v>
      </c>
      <c r="Q46" s="185">
        <f t="shared" si="17"/>
        <v>0</v>
      </c>
      <c r="R46" s="185">
        <v>99.8</v>
      </c>
      <c r="S46" s="185">
        <f t="shared" si="18"/>
        <v>11.975999999999999</v>
      </c>
      <c r="T46" s="185">
        <f t="shared" si="19"/>
        <v>11.975999999999999</v>
      </c>
      <c r="U46" s="185">
        <f t="shared" si="20"/>
        <v>11.975999999999999</v>
      </c>
      <c r="V46" s="185">
        <v>374</v>
      </c>
      <c r="W46" s="185">
        <f t="shared" si="21"/>
        <v>44.88</v>
      </c>
      <c r="X46" s="185">
        <f t="shared" si="22"/>
        <v>44.88</v>
      </c>
      <c r="Y46" s="185">
        <f t="shared" si="23"/>
        <v>44.88</v>
      </c>
    </row>
    <row r="47" spans="2:25" ht="22.5" customHeight="1" x14ac:dyDescent="0.25">
      <c r="B47" s="215"/>
      <c r="C47" s="216"/>
      <c r="D47" s="216"/>
      <c r="E47" s="216"/>
      <c r="F47" s="3" t="s">
        <v>20</v>
      </c>
      <c r="G47" s="95">
        <v>1</v>
      </c>
      <c r="H47" s="95">
        <v>1</v>
      </c>
      <c r="I47" s="96">
        <v>1</v>
      </c>
      <c r="J47" s="185">
        <v>0.5</v>
      </c>
      <c r="K47" s="185">
        <f t="shared" si="12"/>
        <v>5.0000000000000001E-3</v>
      </c>
      <c r="L47" s="185">
        <f t="shared" si="13"/>
        <v>5.0000000000000001E-3</v>
      </c>
      <c r="M47" s="185">
        <f t="shared" si="14"/>
        <v>5.0000000000000001E-3</v>
      </c>
      <c r="N47" s="185">
        <v>0.3</v>
      </c>
      <c r="O47" s="185">
        <f t="shared" si="15"/>
        <v>3.0000000000000001E-3</v>
      </c>
      <c r="P47" s="185">
        <f t="shared" si="16"/>
        <v>3.0000000000000001E-3</v>
      </c>
      <c r="Q47" s="185">
        <f t="shared" si="17"/>
        <v>3.0000000000000001E-3</v>
      </c>
      <c r="R47" s="185">
        <v>6.5</v>
      </c>
      <c r="S47" s="185">
        <f t="shared" si="18"/>
        <v>6.5000000000000002E-2</v>
      </c>
      <c r="T47" s="185">
        <f t="shared" si="19"/>
        <v>6.5000000000000002E-2</v>
      </c>
      <c r="U47" s="185">
        <f t="shared" si="20"/>
        <v>6.5000000000000002E-2</v>
      </c>
      <c r="V47" s="185">
        <v>22</v>
      </c>
      <c r="W47" s="185">
        <f t="shared" si="21"/>
        <v>0.22</v>
      </c>
      <c r="X47" s="185">
        <f t="shared" si="22"/>
        <v>0.22</v>
      </c>
      <c r="Y47" s="185">
        <f t="shared" si="23"/>
        <v>0.22</v>
      </c>
    </row>
    <row r="48" spans="2:25" ht="15.75" x14ac:dyDescent="0.25">
      <c r="B48" s="3" t="s">
        <v>21</v>
      </c>
      <c r="C48" s="189">
        <v>100</v>
      </c>
      <c r="D48" s="189">
        <v>100</v>
      </c>
      <c r="E48" s="189">
        <v>100</v>
      </c>
      <c r="F48" s="3" t="s">
        <v>22</v>
      </c>
      <c r="G48" s="95">
        <v>100</v>
      </c>
      <c r="H48" s="95">
        <v>100</v>
      </c>
      <c r="I48" s="96">
        <v>100</v>
      </c>
      <c r="J48" s="185">
        <v>0.4</v>
      </c>
      <c r="K48" s="185">
        <f t="shared" si="12"/>
        <v>0.4</v>
      </c>
      <c r="L48" s="185">
        <f t="shared" si="13"/>
        <v>0.4</v>
      </c>
      <c r="M48" s="185">
        <f t="shared" si="14"/>
        <v>0.4</v>
      </c>
      <c r="N48" s="185">
        <v>0</v>
      </c>
      <c r="O48" s="185">
        <f t="shared" si="15"/>
        <v>0</v>
      </c>
      <c r="P48" s="185">
        <f t="shared" si="16"/>
        <v>0</v>
      </c>
      <c r="Q48" s="185">
        <f t="shared" si="17"/>
        <v>0</v>
      </c>
      <c r="R48" s="185">
        <v>11.3</v>
      </c>
      <c r="S48" s="185">
        <f t="shared" si="18"/>
        <v>11.3</v>
      </c>
      <c r="T48" s="185">
        <f t="shared" si="19"/>
        <v>11.3</v>
      </c>
      <c r="U48" s="185">
        <f t="shared" si="20"/>
        <v>11.3</v>
      </c>
      <c r="V48" s="185">
        <v>46</v>
      </c>
      <c r="W48" s="185">
        <f t="shared" si="21"/>
        <v>46</v>
      </c>
      <c r="X48" s="185">
        <f t="shared" si="22"/>
        <v>46</v>
      </c>
      <c r="Y48" s="185">
        <f t="shared" si="23"/>
        <v>46</v>
      </c>
    </row>
    <row r="49" spans="2:25" ht="31.5" x14ac:dyDescent="0.25">
      <c r="B49" s="10" t="s">
        <v>14</v>
      </c>
      <c r="C49" s="189">
        <v>20</v>
      </c>
      <c r="D49" s="189">
        <v>35</v>
      </c>
      <c r="E49" s="189">
        <v>40</v>
      </c>
      <c r="F49" s="29" t="s">
        <v>14</v>
      </c>
      <c r="G49" s="95">
        <v>20</v>
      </c>
      <c r="H49" s="95">
        <v>35</v>
      </c>
      <c r="I49" s="96">
        <v>40</v>
      </c>
      <c r="J49" s="185">
        <v>6.5</v>
      </c>
      <c r="K49" s="183">
        <f t="shared" si="12"/>
        <v>1.3</v>
      </c>
      <c r="L49" s="183">
        <f t="shared" si="13"/>
        <v>2.2749999999999999</v>
      </c>
      <c r="M49" s="183">
        <f t="shared" si="14"/>
        <v>2.6</v>
      </c>
      <c r="N49" s="183">
        <v>1</v>
      </c>
      <c r="O49" s="183">
        <f t="shared" si="15"/>
        <v>0.2</v>
      </c>
      <c r="P49" s="183">
        <f t="shared" si="16"/>
        <v>0.35</v>
      </c>
      <c r="Q49" s="183">
        <f t="shared" si="17"/>
        <v>0.4</v>
      </c>
      <c r="R49" s="183">
        <v>40.1</v>
      </c>
      <c r="S49" s="183">
        <f t="shared" si="18"/>
        <v>8.02</v>
      </c>
      <c r="T49" s="183">
        <f t="shared" si="19"/>
        <v>14.035</v>
      </c>
      <c r="U49" s="183">
        <f t="shared" si="20"/>
        <v>16.04</v>
      </c>
      <c r="V49" s="183">
        <v>190</v>
      </c>
      <c r="W49" s="183">
        <f t="shared" si="21"/>
        <v>38</v>
      </c>
      <c r="X49" s="183">
        <f t="shared" si="22"/>
        <v>66.5</v>
      </c>
      <c r="Y49" s="183">
        <f t="shared" si="23"/>
        <v>76</v>
      </c>
    </row>
    <row r="50" spans="2:25" ht="18.75" x14ac:dyDescent="0.25">
      <c r="B50" s="10"/>
      <c r="C50" s="189"/>
      <c r="D50" s="189"/>
      <c r="E50" s="189"/>
      <c r="F50" s="29"/>
      <c r="G50" s="6"/>
      <c r="H50" s="6"/>
      <c r="I50" s="83"/>
      <c r="J50" s="185"/>
      <c r="K50" s="110">
        <f>SUM(K32:K49)</f>
        <v>24.471000000000007</v>
      </c>
      <c r="L50" s="110">
        <f>SUM(L32:L49)</f>
        <v>25.766000000000005</v>
      </c>
      <c r="M50" s="110">
        <f>SUM(M32:M49)</f>
        <v>33.182999999999993</v>
      </c>
      <c r="N50" s="110"/>
      <c r="O50" s="110">
        <f>SUM(O32:O49)</f>
        <v>28.396999999999998</v>
      </c>
      <c r="P50" s="110">
        <f>SUM(P32:P49)</f>
        <v>29.558</v>
      </c>
      <c r="Q50" s="110">
        <f>SUM(Q32:Q49)</f>
        <v>38.263999999999996</v>
      </c>
      <c r="R50" s="110"/>
      <c r="S50" s="110">
        <f>SUM(S32:S49)</f>
        <v>62.397999999999996</v>
      </c>
      <c r="T50" s="110">
        <f>SUM(T32:T49)</f>
        <v>70.304999999999993</v>
      </c>
      <c r="U50" s="110">
        <f>SUM(U32:U49)</f>
        <v>76.91</v>
      </c>
      <c r="V50" s="110"/>
      <c r="W50" s="110">
        <f>SUM(W32:W49)</f>
        <v>588.87</v>
      </c>
      <c r="X50" s="110">
        <f>SUM(X32:X49)</f>
        <v>632.16800000000001</v>
      </c>
      <c r="Y50" s="110">
        <f>SUM(Y32:Y49)</f>
        <v>784.13</v>
      </c>
    </row>
    <row r="51" spans="2:25" ht="15.75" x14ac:dyDescent="0.25">
      <c r="B51" s="10" t="s">
        <v>27</v>
      </c>
      <c r="C51" s="189"/>
      <c r="D51" s="189"/>
      <c r="E51" s="189"/>
      <c r="F51" s="29"/>
      <c r="G51" s="6"/>
      <c r="H51" s="6"/>
      <c r="I51" s="83"/>
      <c r="J51" s="185"/>
      <c r="K51" s="185"/>
      <c r="L51" s="185"/>
      <c r="M51" s="185"/>
      <c r="N51" s="185"/>
      <c r="O51" s="185"/>
      <c r="P51" s="185"/>
      <c r="Q51" s="185"/>
      <c r="R51" s="185"/>
      <c r="S51" s="185"/>
      <c r="T51" s="185"/>
      <c r="U51" s="185"/>
      <c r="V51" s="185"/>
      <c r="W51" s="185"/>
      <c r="X51" s="185"/>
      <c r="Y51" s="25"/>
    </row>
    <row r="52" spans="2:25" ht="31.5" customHeight="1" x14ac:dyDescent="0.25">
      <c r="B52" s="215" t="s">
        <v>92</v>
      </c>
      <c r="C52" s="218">
        <v>70</v>
      </c>
      <c r="D52" s="218">
        <v>75</v>
      </c>
      <c r="E52" s="218">
        <v>100</v>
      </c>
      <c r="F52" s="9" t="s">
        <v>70</v>
      </c>
      <c r="G52" s="95">
        <v>119</v>
      </c>
      <c r="H52" s="95">
        <v>119</v>
      </c>
      <c r="I52" s="96">
        <v>159</v>
      </c>
      <c r="J52" s="185">
        <v>67.7</v>
      </c>
      <c r="K52" s="185">
        <f t="shared" ref="K52:K65" si="24">G52*J52/100</f>
        <v>80.563000000000002</v>
      </c>
      <c r="L52" s="185">
        <f t="shared" ref="L52:L65" si="25">H52*J52/100</f>
        <v>80.563000000000002</v>
      </c>
      <c r="M52" s="185">
        <f t="shared" ref="M52:M65" si="26">I52*J52/100</f>
        <v>107.64300000000001</v>
      </c>
      <c r="N52" s="185">
        <v>18.899999999999999</v>
      </c>
      <c r="O52" s="185">
        <f t="shared" ref="O52:O65" si="27">G52*N52/100</f>
        <v>22.491</v>
      </c>
      <c r="P52" s="185">
        <f t="shared" ref="P52:P65" si="28">H52*N52/100</f>
        <v>22.491</v>
      </c>
      <c r="Q52" s="185">
        <f t="shared" ref="Q52:Q65" si="29">I52*N52/100</f>
        <v>30.050999999999998</v>
      </c>
      <c r="R52" s="185">
        <v>12.4</v>
      </c>
      <c r="S52" s="185">
        <f t="shared" ref="S52:S65" si="30">G52*R52/100</f>
        <v>14.756000000000002</v>
      </c>
      <c r="T52" s="185">
        <f t="shared" ref="T52:T65" si="31">H52*R52/100</f>
        <v>14.756000000000002</v>
      </c>
      <c r="U52" s="185">
        <f t="shared" ref="U52:U65" si="32">I52*R52/100</f>
        <v>19.716000000000001</v>
      </c>
      <c r="V52" s="185">
        <v>187</v>
      </c>
      <c r="W52" s="185">
        <f t="shared" ref="W52:W65" si="33">G52*V52/100</f>
        <v>222.53</v>
      </c>
      <c r="X52" s="185">
        <f>(H52*V52)/100</f>
        <v>222.53</v>
      </c>
      <c r="Y52" s="185">
        <f>(I52*V52)/100</f>
        <v>297.33</v>
      </c>
    </row>
    <row r="53" spans="2:25" ht="15.75" x14ac:dyDescent="0.25">
      <c r="B53" s="215"/>
      <c r="C53" s="205"/>
      <c r="D53" s="205"/>
      <c r="E53" s="205"/>
      <c r="F53" s="3" t="s">
        <v>16</v>
      </c>
      <c r="G53" s="189">
        <v>8</v>
      </c>
      <c r="H53" s="189">
        <v>8</v>
      </c>
      <c r="I53" s="74">
        <v>12</v>
      </c>
      <c r="J53" s="185">
        <v>1.3</v>
      </c>
      <c r="K53" s="185">
        <f t="shared" si="24"/>
        <v>0.10400000000000001</v>
      </c>
      <c r="L53" s="185">
        <f t="shared" si="25"/>
        <v>0.10400000000000001</v>
      </c>
      <c r="M53" s="185">
        <f t="shared" si="26"/>
        <v>0.15600000000000003</v>
      </c>
      <c r="N53" s="185">
        <v>0.1</v>
      </c>
      <c r="O53" s="185">
        <f t="shared" si="27"/>
        <v>8.0000000000000002E-3</v>
      </c>
      <c r="P53" s="185">
        <f t="shared" si="28"/>
        <v>8.0000000000000002E-3</v>
      </c>
      <c r="Q53" s="185">
        <f t="shared" si="29"/>
        <v>1.2000000000000002E-2</v>
      </c>
      <c r="R53" s="185">
        <v>7</v>
      </c>
      <c r="S53" s="185">
        <f t="shared" si="30"/>
        <v>0.56000000000000005</v>
      </c>
      <c r="T53" s="185">
        <f t="shared" si="31"/>
        <v>0.56000000000000005</v>
      </c>
      <c r="U53" s="185">
        <f t="shared" si="32"/>
        <v>0.84</v>
      </c>
      <c r="V53" s="185">
        <v>33</v>
      </c>
      <c r="W53" s="185">
        <f t="shared" si="33"/>
        <v>2.64</v>
      </c>
      <c r="X53" s="185">
        <f t="shared" ref="X53:X65" si="34">H53*V53/100</f>
        <v>2.64</v>
      </c>
      <c r="Y53" s="185">
        <f t="shared" ref="Y53:Y65" si="35">I53*V53/100</f>
        <v>3.96</v>
      </c>
    </row>
    <row r="54" spans="2:25" ht="15.75" x14ac:dyDescent="0.25">
      <c r="B54" s="215"/>
      <c r="C54" s="205"/>
      <c r="D54" s="205"/>
      <c r="E54" s="205"/>
      <c r="F54" s="3" t="s">
        <v>11</v>
      </c>
      <c r="G54" s="189">
        <v>6</v>
      </c>
      <c r="H54" s="189">
        <v>6</v>
      </c>
      <c r="I54" s="74">
        <v>8</v>
      </c>
      <c r="J54" s="185">
        <v>1.7</v>
      </c>
      <c r="K54" s="185">
        <f t="shared" si="24"/>
        <v>0.10199999999999999</v>
      </c>
      <c r="L54" s="185">
        <f t="shared" si="25"/>
        <v>0.10199999999999999</v>
      </c>
      <c r="M54" s="185">
        <f t="shared" si="26"/>
        <v>0.13600000000000001</v>
      </c>
      <c r="N54" s="185">
        <v>0</v>
      </c>
      <c r="O54" s="185">
        <f t="shared" si="27"/>
        <v>0</v>
      </c>
      <c r="P54" s="185">
        <f t="shared" si="28"/>
        <v>0</v>
      </c>
      <c r="Q54" s="185">
        <f t="shared" si="29"/>
        <v>0</v>
      </c>
      <c r="R54" s="185">
        <v>9.5</v>
      </c>
      <c r="S54" s="185">
        <f t="shared" si="30"/>
        <v>0.56999999999999995</v>
      </c>
      <c r="T54" s="185">
        <f t="shared" si="31"/>
        <v>0.56999999999999995</v>
      </c>
      <c r="U54" s="185">
        <f t="shared" si="32"/>
        <v>0.76</v>
      </c>
      <c r="V54" s="185">
        <v>43</v>
      </c>
      <c r="W54" s="185">
        <f t="shared" si="33"/>
        <v>2.58</v>
      </c>
      <c r="X54" s="185">
        <f t="shared" si="34"/>
        <v>2.58</v>
      </c>
      <c r="Y54" s="185">
        <f t="shared" si="35"/>
        <v>3.44</v>
      </c>
    </row>
    <row r="55" spans="2:25" ht="15.75" x14ac:dyDescent="0.25">
      <c r="B55" s="215"/>
      <c r="C55" s="205"/>
      <c r="D55" s="205"/>
      <c r="E55" s="205"/>
      <c r="F55" s="3" t="s">
        <v>13</v>
      </c>
      <c r="G55" s="189">
        <v>7</v>
      </c>
      <c r="H55" s="189">
        <v>7</v>
      </c>
      <c r="I55" s="74">
        <v>10</v>
      </c>
      <c r="J55" s="185">
        <v>0</v>
      </c>
      <c r="K55" s="185">
        <f t="shared" si="24"/>
        <v>0</v>
      </c>
      <c r="L55" s="185">
        <f t="shared" si="25"/>
        <v>0</v>
      </c>
      <c r="M55" s="185">
        <f t="shared" si="26"/>
        <v>0</v>
      </c>
      <c r="N55" s="185">
        <v>99.9</v>
      </c>
      <c r="O55" s="185">
        <f t="shared" si="27"/>
        <v>6.9930000000000003</v>
      </c>
      <c r="P55" s="185">
        <f t="shared" si="28"/>
        <v>6.9930000000000003</v>
      </c>
      <c r="Q55" s="185">
        <f t="shared" si="29"/>
        <v>9.99</v>
      </c>
      <c r="R55" s="185">
        <v>0</v>
      </c>
      <c r="S55" s="185">
        <f t="shared" si="30"/>
        <v>0</v>
      </c>
      <c r="T55" s="185">
        <f t="shared" si="31"/>
        <v>0</v>
      </c>
      <c r="U55" s="185">
        <f t="shared" si="32"/>
        <v>0</v>
      </c>
      <c r="V55" s="185">
        <v>899</v>
      </c>
      <c r="W55" s="185">
        <f t="shared" si="33"/>
        <v>62.93</v>
      </c>
      <c r="X55" s="185">
        <f t="shared" si="34"/>
        <v>62.93</v>
      </c>
      <c r="Y55" s="185">
        <f t="shared" si="35"/>
        <v>89.9</v>
      </c>
    </row>
    <row r="56" spans="2:25" ht="15.75" x14ac:dyDescent="0.25">
      <c r="B56" s="215"/>
      <c r="C56" s="205"/>
      <c r="D56" s="205"/>
      <c r="E56" s="205"/>
      <c r="F56" s="3" t="s">
        <v>18</v>
      </c>
      <c r="G56" s="189">
        <v>15</v>
      </c>
      <c r="H56" s="189">
        <v>15</v>
      </c>
      <c r="I56" s="74">
        <v>20</v>
      </c>
      <c r="J56" s="185">
        <v>3.6</v>
      </c>
      <c r="K56" s="185">
        <f t="shared" si="24"/>
        <v>0.54</v>
      </c>
      <c r="L56" s="185">
        <f t="shared" si="25"/>
        <v>0.54</v>
      </c>
      <c r="M56" s="185">
        <f t="shared" si="26"/>
        <v>0.72</v>
      </c>
      <c r="N56" s="185">
        <v>0</v>
      </c>
      <c r="O56" s="185">
        <f t="shared" si="27"/>
        <v>0</v>
      </c>
      <c r="P56" s="185">
        <f t="shared" si="28"/>
        <v>0</v>
      </c>
      <c r="Q56" s="185">
        <f t="shared" si="29"/>
        <v>0</v>
      </c>
      <c r="R56" s="185">
        <v>11.8</v>
      </c>
      <c r="S56" s="185">
        <f t="shared" si="30"/>
        <v>1.77</v>
      </c>
      <c r="T56" s="185">
        <f t="shared" si="31"/>
        <v>1.77</v>
      </c>
      <c r="U56" s="185">
        <f t="shared" si="32"/>
        <v>2.36</v>
      </c>
      <c r="V56" s="185">
        <v>63</v>
      </c>
      <c r="W56" s="185">
        <f t="shared" si="33"/>
        <v>9.4499999999999993</v>
      </c>
      <c r="X56" s="185">
        <f t="shared" si="34"/>
        <v>9.4499999999999993</v>
      </c>
      <c r="Y56" s="185">
        <f t="shared" si="35"/>
        <v>12.6</v>
      </c>
    </row>
    <row r="57" spans="2:25" ht="15.75" x14ac:dyDescent="0.25">
      <c r="B57" s="215"/>
      <c r="C57" s="205"/>
      <c r="D57" s="205"/>
      <c r="E57" s="205"/>
      <c r="F57" s="3" t="s">
        <v>64</v>
      </c>
      <c r="G57" s="95">
        <v>5</v>
      </c>
      <c r="H57" s="95">
        <v>5</v>
      </c>
      <c r="I57" s="96">
        <v>6</v>
      </c>
      <c r="J57" s="185">
        <v>11.1</v>
      </c>
      <c r="K57" s="185">
        <f t="shared" si="24"/>
        <v>0.55500000000000005</v>
      </c>
      <c r="L57" s="185">
        <f t="shared" si="25"/>
        <v>0.55500000000000005</v>
      </c>
      <c r="M57" s="185">
        <f t="shared" si="26"/>
        <v>0.66599999999999993</v>
      </c>
      <c r="N57" s="185">
        <v>1.5</v>
      </c>
      <c r="O57" s="185">
        <f t="shared" si="27"/>
        <v>7.4999999999999997E-2</v>
      </c>
      <c r="P57" s="185">
        <f t="shared" si="28"/>
        <v>7.4999999999999997E-2</v>
      </c>
      <c r="Q57" s="185">
        <f t="shared" si="29"/>
        <v>0.09</v>
      </c>
      <c r="R57" s="185">
        <v>67.8</v>
      </c>
      <c r="S57" s="185">
        <f t="shared" si="30"/>
        <v>3.39</v>
      </c>
      <c r="T57" s="185">
        <f t="shared" si="31"/>
        <v>3.39</v>
      </c>
      <c r="U57" s="185">
        <f t="shared" si="32"/>
        <v>4.0679999999999996</v>
      </c>
      <c r="V57" s="185">
        <v>329</v>
      </c>
      <c r="W57" s="185">
        <f t="shared" si="33"/>
        <v>16.45</v>
      </c>
      <c r="X57" s="185">
        <f t="shared" si="34"/>
        <v>16.45</v>
      </c>
      <c r="Y57" s="185">
        <f t="shared" si="35"/>
        <v>19.739999999999998</v>
      </c>
    </row>
    <row r="58" spans="2:25" ht="16.5" thickBot="1" x14ac:dyDescent="0.3">
      <c r="B58" s="215"/>
      <c r="C58" s="206"/>
      <c r="D58" s="206"/>
      <c r="E58" s="206"/>
      <c r="F58" s="37" t="s">
        <v>10</v>
      </c>
      <c r="G58" s="192">
        <v>1</v>
      </c>
      <c r="H58" s="192">
        <v>1</v>
      </c>
      <c r="I58" s="86">
        <v>1</v>
      </c>
      <c r="J58" s="185">
        <v>0</v>
      </c>
      <c r="K58" s="185">
        <f t="shared" si="24"/>
        <v>0</v>
      </c>
      <c r="L58" s="185">
        <f t="shared" si="25"/>
        <v>0</v>
      </c>
      <c r="M58" s="185">
        <f t="shared" si="26"/>
        <v>0</v>
      </c>
      <c r="N58" s="185">
        <v>0</v>
      </c>
      <c r="O58" s="185">
        <f t="shared" si="27"/>
        <v>0</v>
      </c>
      <c r="P58" s="185">
        <f t="shared" si="28"/>
        <v>0</v>
      </c>
      <c r="Q58" s="185">
        <f t="shared" si="29"/>
        <v>0</v>
      </c>
      <c r="R58" s="185">
        <v>0</v>
      </c>
      <c r="S58" s="185">
        <f t="shared" si="30"/>
        <v>0</v>
      </c>
      <c r="T58" s="185">
        <f t="shared" si="31"/>
        <v>0</v>
      </c>
      <c r="U58" s="185">
        <f t="shared" si="32"/>
        <v>0</v>
      </c>
      <c r="V58" s="185">
        <v>0</v>
      </c>
      <c r="W58" s="185">
        <f t="shared" si="33"/>
        <v>0</v>
      </c>
      <c r="X58" s="185">
        <f t="shared" si="34"/>
        <v>0</v>
      </c>
      <c r="Y58" s="185">
        <f t="shared" si="35"/>
        <v>0</v>
      </c>
    </row>
    <row r="59" spans="2:25" ht="15.75" x14ac:dyDescent="0.25">
      <c r="B59" s="215" t="s">
        <v>77</v>
      </c>
      <c r="C59" s="216">
        <v>100</v>
      </c>
      <c r="D59" s="216">
        <v>130</v>
      </c>
      <c r="E59" s="216">
        <v>150</v>
      </c>
      <c r="F59" s="3" t="s">
        <v>33</v>
      </c>
      <c r="G59" s="97">
        <v>5</v>
      </c>
      <c r="H59" s="97">
        <v>5</v>
      </c>
      <c r="I59" s="97">
        <v>5</v>
      </c>
      <c r="J59" s="185">
        <v>1.3</v>
      </c>
      <c r="K59" s="185">
        <f t="shared" si="24"/>
        <v>6.5000000000000002E-2</v>
      </c>
      <c r="L59" s="185">
        <f t="shared" si="25"/>
        <v>6.5000000000000002E-2</v>
      </c>
      <c r="M59" s="185">
        <f t="shared" si="26"/>
        <v>6.5000000000000002E-2</v>
      </c>
      <c r="N59" s="185">
        <v>72.5</v>
      </c>
      <c r="O59" s="185">
        <f t="shared" si="27"/>
        <v>3.625</v>
      </c>
      <c r="P59" s="185">
        <f t="shared" si="28"/>
        <v>3.625</v>
      </c>
      <c r="Q59" s="185">
        <f t="shared" si="29"/>
        <v>3.625</v>
      </c>
      <c r="R59" s="185">
        <v>0.9</v>
      </c>
      <c r="S59" s="185">
        <f t="shared" si="30"/>
        <v>4.4999999999999998E-2</v>
      </c>
      <c r="T59" s="185">
        <f t="shared" si="31"/>
        <v>4.4999999999999998E-2</v>
      </c>
      <c r="U59" s="185">
        <f t="shared" si="32"/>
        <v>4.4999999999999998E-2</v>
      </c>
      <c r="V59" s="185">
        <v>661</v>
      </c>
      <c r="W59" s="185">
        <f t="shared" si="33"/>
        <v>33.049999999999997</v>
      </c>
      <c r="X59" s="185">
        <f t="shared" si="34"/>
        <v>33.049999999999997</v>
      </c>
      <c r="Y59" s="185">
        <f t="shared" si="35"/>
        <v>33.049999999999997</v>
      </c>
    </row>
    <row r="60" spans="2:25" ht="15.75" x14ac:dyDescent="0.25">
      <c r="B60" s="215"/>
      <c r="C60" s="216"/>
      <c r="D60" s="216"/>
      <c r="E60" s="216"/>
      <c r="F60" s="3" t="s">
        <v>78</v>
      </c>
      <c r="G60" s="95">
        <v>48</v>
      </c>
      <c r="H60" s="95">
        <v>62</v>
      </c>
      <c r="I60" s="95">
        <v>71</v>
      </c>
      <c r="J60" s="185">
        <v>12.6</v>
      </c>
      <c r="K60" s="185">
        <f t="shared" si="24"/>
        <v>6.0479999999999992</v>
      </c>
      <c r="L60" s="185">
        <f t="shared" si="25"/>
        <v>7.8119999999999994</v>
      </c>
      <c r="M60" s="185">
        <f t="shared" si="26"/>
        <v>8.9459999999999997</v>
      </c>
      <c r="N60" s="185">
        <v>2.6</v>
      </c>
      <c r="O60" s="185">
        <f t="shared" si="27"/>
        <v>1.2480000000000002</v>
      </c>
      <c r="P60" s="185">
        <f t="shared" si="28"/>
        <v>1.6120000000000001</v>
      </c>
      <c r="Q60" s="185">
        <f t="shared" si="29"/>
        <v>1.8459999999999999</v>
      </c>
      <c r="R60" s="185">
        <v>68</v>
      </c>
      <c r="S60" s="185">
        <f t="shared" si="30"/>
        <v>32.64</v>
      </c>
      <c r="T60" s="185">
        <f t="shared" si="31"/>
        <v>42.16</v>
      </c>
      <c r="U60" s="185">
        <f t="shared" si="32"/>
        <v>48.28</v>
      </c>
      <c r="V60" s="185">
        <v>329</v>
      </c>
      <c r="W60" s="185">
        <f t="shared" si="33"/>
        <v>157.91999999999999</v>
      </c>
      <c r="X60" s="185">
        <f t="shared" si="34"/>
        <v>203.98</v>
      </c>
      <c r="Y60" s="185">
        <f t="shared" si="35"/>
        <v>233.59</v>
      </c>
    </row>
    <row r="61" spans="2:25" ht="15" customHeight="1" x14ac:dyDescent="0.25">
      <c r="B61" s="215"/>
      <c r="C61" s="216"/>
      <c r="D61" s="216"/>
      <c r="E61" s="216"/>
      <c r="F61" s="3" t="s">
        <v>10</v>
      </c>
      <c r="G61" s="95">
        <v>1</v>
      </c>
      <c r="H61" s="95">
        <v>1</v>
      </c>
      <c r="I61" s="95">
        <v>1</v>
      </c>
      <c r="J61" s="185">
        <v>0</v>
      </c>
      <c r="K61" s="185">
        <f t="shared" si="24"/>
        <v>0</v>
      </c>
      <c r="L61" s="185">
        <f t="shared" si="25"/>
        <v>0</v>
      </c>
      <c r="M61" s="185">
        <f t="shared" si="26"/>
        <v>0</v>
      </c>
      <c r="N61" s="185">
        <v>0</v>
      </c>
      <c r="O61" s="185">
        <f t="shared" si="27"/>
        <v>0</v>
      </c>
      <c r="P61" s="185">
        <f t="shared" si="28"/>
        <v>0</v>
      </c>
      <c r="Q61" s="185">
        <f t="shared" si="29"/>
        <v>0</v>
      </c>
      <c r="R61" s="185">
        <v>0</v>
      </c>
      <c r="S61" s="185">
        <f t="shared" si="30"/>
        <v>0</v>
      </c>
      <c r="T61" s="185">
        <f t="shared" si="31"/>
        <v>0</v>
      </c>
      <c r="U61" s="185">
        <f t="shared" si="32"/>
        <v>0</v>
      </c>
      <c r="V61" s="185">
        <v>0</v>
      </c>
      <c r="W61" s="185">
        <f t="shared" si="33"/>
        <v>0</v>
      </c>
      <c r="X61" s="185">
        <f t="shared" si="34"/>
        <v>0</v>
      </c>
      <c r="Y61" s="185">
        <f t="shared" si="35"/>
        <v>0</v>
      </c>
    </row>
    <row r="62" spans="2:25" ht="15.75" customHeight="1" x14ac:dyDescent="0.25">
      <c r="B62" s="249" t="s">
        <v>39</v>
      </c>
      <c r="C62" s="218">
        <v>200</v>
      </c>
      <c r="D62" s="218">
        <v>200</v>
      </c>
      <c r="E62" s="218">
        <v>200</v>
      </c>
      <c r="F62" s="3" t="s">
        <v>102</v>
      </c>
      <c r="G62" s="4">
        <v>20</v>
      </c>
      <c r="H62" s="105">
        <v>20</v>
      </c>
      <c r="I62" s="106">
        <v>20</v>
      </c>
      <c r="J62" s="185">
        <v>2.2999999999999998</v>
      </c>
      <c r="K62" s="185">
        <f t="shared" si="24"/>
        <v>0.46</v>
      </c>
      <c r="L62" s="185">
        <f t="shared" si="25"/>
        <v>0.46</v>
      </c>
      <c r="M62" s="185">
        <f t="shared" si="26"/>
        <v>0.46</v>
      </c>
      <c r="N62" s="185">
        <v>0</v>
      </c>
      <c r="O62" s="185">
        <f t="shared" si="27"/>
        <v>0</v>
      </c>
      <c r="P62" s="185">
        <f t="shared" si="28"/>
        <v>0</v>
      </c>
      <c r="Q62" s="185">
        <f t="shared" si="29"/>
        <v>0</v>
      </c>
      <c r="R62" s="185">
        <v>59</v>
      </c>
      <c r="S62" s="185">
        <f t="shared" si="30"/>
        <v>11.8</v>
      </c>
      <c r="T62" s="185">
        <f t="shared" si="31"/>
        <v>11.8</v>
      </c>
      <c r="U62" s="185">
        <f t="shared" si="32"/>
        <v>11.8</v>
      </c>
      <c r="V62" s="185">
        <v>245</v>
      </c>
      <c r="W62" s="185">
        <f t="shared" si="33"/>
        <v>49</v>
      </c>
      <c r="X62" s="185">
        <f t="shared" si="34"/>
        <v>49</v>
      </c>
      <c r="Y62" s="185">
        <f t="shared" si="35"/>
        <v>49</v>
      </c>
    </row>
    <row r="63" spans="2:25" ht="15.75" x14ac:dyDescent="0.25">
      <c r="B63" s="250"/>
      <c r="C63" s="205"/>
      <c r="D63" s="205"/>
      <c r="E63" s="205"/>
      <c r="F63" s="14" t="s">
        <v>19</v>
      </c>
      <c r="G63" s="189">
        <v>20</v>
      </c>
      <c r="H63" s="95">
        <v>20</v>
      </c>
      <c r="I63" s="96">
        <v>20</v>
      </c>
      <c r="J63" s="185">
        <v>0</v>
      </c>
      <c r="K63" s="185">
        <f t="shared" si="24"/>
        <v>0</v>
      </c>
      <c r="L63" s="185">
        <f t="shared" si="25"/>
        <v>0</v>
      </c>
      <c r="M63" s="185">
        <f t="shared" si="26"/>
        <v>0</v>
      </c>
      <c r="N63" s="185">
        <v>0</v>
      </c>
      <c r="O63" s="185">
        <f t="shared" si="27"/>
        <v>0</v>
      </c>
      <c r="P63" s="185">
        <f t="shared" si="28"/>
        <v>0</v>
      </c>
      <c r="Q63" s="185">
        <f t="shared" si="29"/>
        <v>0</v>
      </c>
      <c r="R63" s="185">
        <v>99.8</v>
      </c>
      <c r="S63" s="185">
        <f t="shared" si="30"/>
        <v>19.96</v>
      </c>
      <c r="T63" s="185">
        <f t="shared" si="31"/>
        <v>19.96</v>
      </c>
      <c r="U63" s="185">
        <f t="shared" si="32"/>
        <v>19.96</v>
      </c>
      <c r="V63" s="185">
        <v>374</v>
      </c>
      <c r="W63" s="185">
        <f t="shared" si="33"/>
        <v>74.8</v>
      </c>
      <c r="X63" s="185">
        <f t="shared" si="34"/>
        <v>74.8</v>
      </c>
      <c r="Y63" s="185">
        <f t="shared" si="35"/>
        <v>74.8</v>
      </c>
    </row>
    <row r="64" spans="2:25" ht="15.75" x14ac:dyDescent="0.25">
      <c r="B64" s="224"/>
      <c r="C64" s="206"/>
      <c r="D64" s="206"/>
      <c r="E64" s="206"/>
      <c r="F64" s="65" t="s">
        <v>20</v>
      </c>
      <c r="G64" s="181">
        <v>1</v>
      </c>
      <c r="H64" s="97">
        <v>1</v>
      </c>
      <c r="I64" s="98">
        <v>1</v>
      </c>
      <c r="J64" s="185">
        <v>0.5</v>
      </c>
      <c r="K64" s="185">
        <f t="shared" si="24"/>
        <v>5.0000000000000001E-3</v>
      </c>
      <c r="L64" s="185">
        <f t="shared" si="25"/>
        <v>5.0000000000000001E-3</v>
      </c>
      <c r="M64" s="185">
        <f t="shared" si="26"/>
        <v>5.0000000000000001E-3</v>
      </c>
      <c r="N64" s="185">
        <v>0.3</v>
      </c>
      <c r="O64" s="185">
        <f t="shared" si="27"/>
        <v>3.0000000000000001E-3</v>
      </c>
      <c r="P64" s="185">
        <f t="shared" si="28"/>
        <v>3.0000000000000001E-3</v>
      </c>
      <c r="Q64" s="185">
        <f t="shared" si="29"/>
        <v>3.0000000000000001E-3</v>
      </c>
      <c r="R64" s="185">
        <v>6.5</v>
      </c>
      <c r="S64" s="185">
        <f t="shared" si="30"/>
        <v>6.5000000000000002E-2</v>
      </c>
      <c r="T64" s="185">
        <f t="shared" si="31"/>
        <v>6.5000000000000002E-2</v>
      </c>
      <c r="U64" s="185">
        <f t="shared" si="32"/>
        <v>6.5000000000000002E-2</v>
      </c>
      <c r="V64" s="185">
        <v>22</v>
      </c>
      <c r="W64" s="185">
        <f t="shared" si="33"/>
        <v>0.22</v>
      </c>
      <c r="X64" s="185">
        <f t="shared" si="34"/>
        <v>0.22</v>
      </c>
      <c r="Y64" s="185">
        <f t="shared" si="35"/>
        <v>0.22</v>
      </c>
    </row>
    <row r="65" spans="1:25" ht="31.5" x14ac:dyDescent="0.25">
      <c r="B65" s="10" t="s">
        <v>14</v>
      </c>
      <c r="C65" s="189">
        <v>20</v>
      </c>
      <c r="D65" s="189">
        <v>35</v>
      </c>
      <c r="E65" s="189">
        <v>40</v>
      </c>
      <c r="F65" s="135" t="s">
        <v>14</v>
      </c>
      <c r="G65" s="95">
        <v>20</v>
      </c>
      <c r="H65" s="95">
        <v>35</v>
      </c>
      <c r="I65" s="96">
        <v>40</v>
      </c>
      <c r="J65" s="185">
        <v>6.5</v>
      </c>
      <c r="K65" s="183">
        <f t="shared" si="24"/>
        <v>1.3</v>
      </c>
      <c r="L65" s="183">
        <f t="shared" si="25"/>
        <v>2.2749999999999999</v>
      </c>
      <c r="M65" s="183">
        <f t="shared" si="26"/>
        <v>2.6</v>
      </c>
      <c r="N65" s="183">
        <v>1</v>
      </c>
      <c r="O65" s="183">
        <f t="shared" si="27"/>
        <v>0.2</v>
      </c>
      <c r="P65" s="183">
        <f t="shared" si="28"/>
        <v>0.35</v>
      </c>
      <c r="Q65" s="183">
        <f t="shared" si="29"/>
        <v>0.4</v>
      </c>
      <c r="R65" s="183">
        <v>40.1</v>
      </c>
      <c r="S65" s="183">
        <f t="shared" si="30"/>
        <v>8.02</v>
      </c>
      <c r="T65" s="183">
        <f t="shared" si="31"/>
        <v>14.035</v>
      </c>
      <c r="U65" s="183">
        <f t="shared" si="32"/>
        <v>16.04</v>
      </c>
      <c r="V65" s="183">
        <v>190</v>
      </c>
      <c r="W65" s="183">
        <f t="shared" si="33"/>
        <v>38</v>
      </c>
      <c r="X65" s="183">
        <f t="shared" si="34"/>
        <v>66.5</v>
      </c>
      <c r="Y65" s="185">
        <f t="shared" si="35"/>
        <v>76</v>
      </c>
    </row>
    <row r="66" spans="1:25" ht="18.75" x14ac:dyDescent="0.25">
      <c r="B66" s="10"/>
      <c r="C66" s="189"/>
      <c r="D66" s="189"/>
      <c r="E66" s="189"/>
      <c r="F66" s="29"/>
      <c r="G66" s="6"/>
      <c r="H66" s="6"/>
      <c r="I66" s="83"/>
      <c r="J66" s="185"/>
      <c r="K66" s="110">
        <f>SUM(K52:K65)</f>
        <v>89.742000000000004</v>
      </c>
      <c r="L66" s="110">
        <f>SUM(L52:L65)</f>
        <v>92.481000000000009</v>
      </c>
      <c r="M66" s="110">
        <f>SUM(M52:M65)</f>
        <v>121.39699999999999</v>
      </c>
      <c r="N66" s="110"/>
      <c r="O66" s="110">
        <f>SUM(O52:O65)</f>
        <v>34.642999999999994</v>
      </c>
      <c r="P66" s="110">
        <f>SUM(P52:P65)</f>
        <v>35.156999999999996</v>
      </c>
      <c r="Q66" s="110">
        <f>SUM(Q52:Q65)</f>
        <v>46.016999999999996</v>
      </c>
      <c r="R66" s="110"/>
      <c r="S66" s="110">
        <f>SUM(S52:S65)</f>
        <v>93.576000000000008</v>
      </c>
      <c r="T66" s="110">
        <f>SUM(T52:T65)</f>
        <v>109.11099999999999</v>
      </c>
      <c r="U66" s="110">
        <f>SUM(U52:U65)</f>
        <v>123.934</v>
      </c>
      <c r="V66" s="110"/>
      <c r="W66" s="110">
        <f>SUM(W52:W65)</f>
        <v>669.56999999999994</v>
      </c>
      <c r="X66" s="110">
        <f>SUM(X52:X65)</f>
        <v>744.13</v>
      </c>
      <c r="Y66" s="110">
        <f>SUM(Y52:Y65)</f>
        <v>893.63</v>
      </c>
    </row>
    <row r="67" spans="1:25" ht="15.75" x14ac:dyDescent="0.25">
      <c r="B67" s="10" t="s">
        <v>26</v>
      </c>
      <c r="C67" s="189"/>
      <c r="D67" s="189"/>
      <c r="E67" s="189"/>
      <c r="F67" s="29"/>
      <c r="G67" s="6"/>
      <c r="H67" s="6"/>
      <c r="I67" s="83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  <c r="V67" s="185"/>
      <c r="W67" s="185"/>
      <c r="X67" s="185"/>
      <c r="Y67" s="25"/>
    </row>
    <row r="68" spans="1:25" ht="15.75" x14ac:dyDescent="0.25">
      <c r="B68" s="251" t="s">
        <v>30</v>
      </c>
      <c r="C68" s="218">
        <v>60</v>
      </c>
      <c r="D68" s="218">
        <v>100</v>
      </c>
      <c r="E68" s="218">
        <v>100</v>
      </c>
      <c r="F68" s="3" t="s">
        <v>16</v>
      </c>
      <c r="G68" s="189">
        <v>52</v>
      </c>
      <c r="H68" s="189">
        <v>86</v>
      </c>
      <c r="I68" s="74">
        <v>86</v>
      </c>
      <c r="J68" s="185">
        <v>1.3</v>
      </c>
      <c r="K68" s="185">
        <f t="shared" ref="K68:K82" si="36">G68*J68/100</f>
        <v>0.67600000000000005</v>
      </c>
      <c r="L68" s="185">
        <f t="shared" ref="L68:L82" si="37">H68*J68/100</f>
        <v>1.1179999999999999</v>
      </c>
      <c r="M68" s="185">
        <f t="shared" ref="M68:M82" si="38">I68*J68/100</f>
        <v>1.1179999999999999</v>
      </c>
      <c r="N68" s="185">
        <v>0.1</v>
      </c>
      <c r="O68" s="185">
        <f t="shared" ref="O68:O82" si="39">G68*N68/100</f>
        <v>5.2000000000000005E-2</v>
      </c>
      <c r="P68" s="185">
        <f t="shared" ref="P68:P82" si="40">H68*N68/100</f>
        <v>8.5999999999999993E-2</v>
      </c>
      <c r="Q68" s="185">
        <f t="shared" ref="Q68:Q82" si="41">I68*N68/100</f>
        <v>8.5999999999999993E-2</v>
      </c>
      <c r="R68" s="185">
        <v>7</v>
      </c>
      <c r="S68" s="185">
        <f t="shared" ref="S68:S82" si="42">G68*R68/100</f>
        <v>3.64</v>
      </c>
      <c r="T68" s="185">
        <f t="shared" ref="T68:T82" si="43">H68*R68/100</f>
        <v>6.02</v>
      </c>
      <c r="U68" s="185">
        <f t="shared" ref="U68:U82" si="44">I68*R68/100</f>
        <v>6.02</v>
      </c>
      <c r="V68" s="185">
        <v>33</v>
      </c>
      <c r="W68" s="185">
        <f t="shared" ref="W68:W82" si="45">G68*V68/100</f>
        <v>17.16</v>
      </c>
      <c r="X68" s="185">
        <f t="shared" ref="X68:X82" si="46">H68*V68/100</f>
        <v>28.38</v>
      </c>
      <c r="Y68" s="185">
        <f t="shared" ref="Y68:Y82" si="47">I68*V68/100</f>
        <v>28.38</v>
      </c>
    </row>
    <row r="69" spans="1:25" ht="15.75" x14ac:dyDescent="0.25">
      <c r="B69" s="252"/>
      <c r="C69" s="205"/>
      <c r="D69" s="205"/>
      <c r="E69" s="205"/>
      <c r="F69" s="3" t="s">
        <v>71</v>
      </c>
      <c r="G69" s="189">
        <v>3</v>
      </c>
      <c r="H69" s="189">
        <v>4</v>
      </c>
      <c r="I69" s="74">
        <v>4</v>
      </c>
      <c r="J69" s="185">
        <v>23.5</v>
      </c>
      <c r="K69" s="185">
        <f t="shared" si="36"/>
        <v>0.70499999999999996</v>
      </c>
      <c r="L69" s="185">
        <f t="shared" si="37"/>
        <v>0.94</v>
      </c>
      <c r="M69" s="185">
        <f t="shared" si="38"/>
        <v>0.94</v>
      </c>
      <c r="N69" s="185">
        <v>30.9</v>
      </c>
      <c r="O69" s="185">
        <f t="shared" si="39"/>
        <v>0.92699999999999994</v>
      </c>
      <c r="P69" s="185">
        <f t="shared" si="40"/>
        <v>1.236</v>
      </c>
      <c r="Q69" s="185">
        <f t="shared" si="41"/>
        <v>1.236</v>
      </c>
      <c r="R69" s="185">
        <v>0</v>
      </c>
      <c r="S69" s="185">
        <f t="shared" si="42"/>
        <v>0</v>
      </c>
      <c r="T69" s="185">
        <f t="shared" si="43"/>
        <v>0</v>
      </c>
      <c r="U69" s="185">
        <f t="shared" si="44"/>
        <v>0</v>
      </c>
      <c r="V69" s="185">
        <v>661</v>
      </c>
      <c r="W69" s="185">
        <f t="shared" si="45"/>
        <v>19.829999999999998</v>
      </c>
      <c r="X69" s="185">
        <f t="shared" si="46"/>
        <v>26.44</v>
      </c>
      <c r="Y69" s="185">
        <f t="shared" si="47"/>
        <v>26.44</v>
      </c>
    </row>
    <row r="70" spans="1:25" ht="15.75" x14ac:dyDescent="0.25">
      <c r="B70" s="252"/>
      <c r="C70" s="205"/>
      <c r="D70" s="205"/>
      <c r="E70" s="205"/>
      <c r="F70" s="3" t="s">
        <v>13</v>
      </c>
      <c r="G70" s="189">
        <v>6</v>
      </c>
      <c r="H70" s="189">
        <v>10</v>
      </c>
      <c r="I70" s="74">
        <v>10</v>
      </c>
      <c r="J70" s="185">
        <v>0</v>
      </c>
      <c r="K70" s="185">
        <f t="shared" si="36"/>
        <v>0</v>
      </c>
      <c r="L70" s="185">
        <f t="shared" si="37"/>
        <v>0</v>
      </c>
      <c r="M70" s="185">
        <f t="shared" si="38"/>
        <v>0</v>
      </c>
      <c r="N70" s="185">
        <v>99.9</v>
      </c>
      <c r="O70" s="185">
        <f t="shared" si="39"/>
        <v>5.9940000000000007</v>
      </c>
      <c r="P70" s="185">
        <f t="shared" si="40"/>
        <v>9.99</v>
      </c>
      <c r="Q70" s="185">
        <f t="shared" si="41"/>
        <v>9.99</v>
      </c>
      <c r="R70" s="185">
        <v>0</v>
      </c>
      <c r="S70" s="185">
        <f t="shared" si="42"/>
        <v>0</v>
      </c>
      <c r="T70" s="185">
        <f t="shared" si="43"/>
        <v>0</v>
      </c>
      <c r="U70" s="185">
        <f t="shared" si="44"/>
        <v>0</v>
      </c>
      <c r="V70" s="185">
        <v>899</v>
      </c>
      <c r="W70" s="185">
        <f t="shared" si="45"/>
        <v>53.94</v>
      </c>
      <c r="X70" s="185">
        <f t="shared" si="46"/>
        <v>89.9</v>
      </c>
      <c r="Y70" s="185">
        <f t="shared" si="47"/>
        <v>89.9</v>
      </c>
    </row>
    <row r="71" spans="1:25" ht="31.5" x14ac:dyDescent="0.25">
      <c r="B71" s="249" t="s">
        <v>116</v>
      </c>
      <c r="C71" s="218" t="s">
        <v>122</v>
      </c>
      <c r="D71" s="218" t="s">
        <v>123</v>
      </c>
      <c r="E71" s="218" t="s">
        <v>123</v>
      </c>
      <c r="F71" s="9" t="s">
        <v>72</v>
      </c>
      <c r="G71" s="189">
        <v>57</v>
      </c>
      <c r="H71" s="189">
        <v>57</v>
      </c>
      <c r="I71" s="74">
        <v>57</v>
      </c>
      <c r="J71" s="185">
        <v>67.7</v>
      </c>
      <c r="K71" s="185">
        <f t="shared" si="36"/>
        <v>38.588999999999999</v>
      </c>
      <c r="L71" s="185">
        <f t="shared" si="37"/>
        <v>38.588999999999999</v>
      </c>
      <c r="M71" s="185">
        <f t="shared" si="38"/>
        <v>38.588999999999999</v>
      </c>
      <c r="N71" s="185">
        <v>18.899999999999999</v>
      </c>
      <c r="O71" s="185">
        <f t="shared" si="39"/>
        <v>10.773</v>
      </c>
      <c r="P71" s="185">
        <f t="shared" si="40"/>
        <v>10.773</v>
      </c>
      <c r="Q71" s="185">
        <f t="shared" si="41"/>
        <v>10.773</v>
      </c>
      <c r="R71" s="185">
        <v>12.4</v>
      </c>
      <c r="S71" s="185">
        <f t="shared" si="42"/>
        <v>7.0680000000000005</v>
      </c>
      <c r="T71" s="185">
        <f t="shared" si="43"/>
        <v>7.0680000000000005</v>
      </c>
      <c r="U71" s="185">
        <f t="shared" si="44"/>
        <v>7.0680000000000005</v>
      </c>
      <c r="V71" s="185">
        <v>187</v>
      </c>
      <c r="W71" s="185">
        <f t="shared" si="45"/>
        <v>106.59</v>
      </c>
      <c r="X71" s="185">
        <f t="shared" si="46"/>
        <v>106.59</v>
      </c>
      <c r="Y71" s="185">
        <f t="shared" si="47"/>
        <v>106.59</v>
      </c>
    </row>
    <row r="72" spans="1:25" ht="15.75" x14ac:dyDescent="0.25">
      <c r="B72" s="250"/>
      <c r="C72" s="205"/>
      <c r="D72" s="205"/>
      <c r="E72" s="205"/>
      <c r="F72" s="3" t="s">
        <v>11</v>
      </c>
      <c r="G72" s="189">
        <v>5</v>
      </c>
      <c r="H72" s="189">
        <v>5</v>
      </c>
      <c r="I72" s="74">
        <v>5</v>
      </c>
      <c r="J72" s="185">
        <v>1.7</v>
      </c>
      <c r="K72" s="185">
        <f t="shared" si="36"/>
        <v>8.5000000000000006E-2</v>
      </c>
      <c r="L72" s="185">
        <f t="shared" si="37"/>
        <v>8.5000000000000006E-2</v>
      </c>
      <c r="M72" s="185">
        <f t="shared" si="38"/>
        <v>8.5000000000000006E-2</v>
      </c>
      <c r="N72" s="185">
        <v>0</v>
      </c>
      <c r="O72" s="185">
        <f t="shared" si="39"/>
        <v>0</v>
      </c>
      <c r="P72" s="185">
        <f t="shared" si="40"/>
        <v>0</v>
      </c>
      <c r="Q72" s="185">
        <f t="shared" si="41"/>
        <v>0</v>
      </c>
      <c r="R72" s="185">
        <v>9.5</v>
      </c>
      <c r="S72" s="185">
        <f t="shared" si="42"/>
        <v>0.47499999999999998</v>
      </c>
      <c r="T72" s="185">
        <f t="shared" si="43"/>
        <v>0.47499999999999998</v>
      </c>
      <c r="U72" s="185">
        <f t="shared" si="44"/>
        <v>0.47499999999999998</v>
      </c>
      <c r="V72" s="185">
        <v>43</v>
      </c>
      <c r="W72" s="185">
        <f t="shared" si="45"/>
        <v>2.15</v>
      </c>
      <c r="X72" s="185">
        <f t="shared" si="46"/>
        <v>2.15</v>
      </c>
      <c r="Y72" s="185">
        <f t="shared" si="47"/>
        <v>2.15</v>
      </c>
    </row>
    <row r="73" spans="1:25" ht="15.75" x14ac:dyDescent="0.25">
      <c r="B73" s="250"/>
      <c r="C73" s="205"/>
      <c r="D73" s="205"/>
      <c r="E73" s="205"/>
      <c r="F73" s="3" t="s">
        <v>121</v>
      </c>
      <c r="G73" s="189">
        <v>4</v>
      </c>
      <c r="H73" s="189">
        <v>4</v>
      </c>
      <c r="I73" s="74">
        <v>4</v>
      </c>
      <c r="J73" s="185">
        <v>12.7</v>
      </c>
      <c r="K73" s="185">
        <f t="shared" si="36"/>
        <v>0.50800000000000001</v>
      </c>
      <c r="L73" s="185">
        <f t="shared" si="37"/>
        <v>0.50800000000000001</v>
      </c>
      <c r="M73" s="185">
        <f t="shared" si="38"/>
        <v>0.50800000000000001</v>
      </c>
      <c r="N73" s="185">
        <v>11.5</v>
      </c>
      <c r="O73" s="185">
        <f t="shared" si="39"/>
        <v>0.46</v>
      </c>
      <c r="P73" s="185">
        <f t="shared" si="40"/>
        <v>0.46</v>
      </c>
      <c r="Q73" s="185">
        <f t="shared" si="41"/>
        <v>0.46</v>
      </c>
      <c r="R73" s="185">
        <v>0.7</v>
      </c>
      <c r="S73" s="185">
        <f t="shared" si="42"/>
        <v>2.7999999999999997E-2</v>
      </c>
      <c r="T73" s="185">
        <f t="shared" si="43"/>
        <v>2.7999999999999997E-2</v>
      </c>
      <c r="U73" s="185">
        <f t="shared" si="44"/>
        <v>2.7999999999999997E-2</v>
      </c>
      <c r="V73" s="185">
        <v>154</v>
      </c>
      <c r="W73" s="185">
        <f t="shared" si="45"/>
        <v>6.16</v>
      </c>
      <c r="X73" s="185">
        <f t="shared" si="46"/>
        <v>6.16</v>
      </c>
      <c r="Y73" s="185">
        <f t="shared" si="47"/>
        <v>6.16</v>
      </c>
    </row>
    <row r="74" spans="1:25" ht="15.75" x14ac:dyDescent="0.25">
      <c r="A74" s="20"/>
      <c r="B74" s="250"/>
      <c r="C74" s="205"/>
      <c r="D74" s="205"/>
      <c r="E74" s="205"/>
      <c r="F74" s="45" t="s">
        <v>60</v>
      </c>
      <c r="G74" s="72">
        <v>12</v>
      </c>
      <c r="H74" s="72">
        <v>15</v>
      </c>
      <c r="I74" s="72">
        <v>15</v>
      </c>
      <c r="J74" s="185">
        <v>7</v>
      </c>
      <c r="K74" s="185">
        <f t="shared" si="36"/>
        <v>0.84</v>
      </c>
      <c r="L74" s="185">
        <f t="shared" si="37"/>
        <v>1.05</v>
      </c>
      <c r="M74" s="185">
        <f t="shared" si="38"/>
        <v>1.05</v>
      </c>
      <c r="N74" s="185">
        <v>6</v>
      </c>
      <c r="O74" s="185">
        <f t="shared" si="39"/>
        <v>0.72</v>
      </c>
      <c r="P74" s="185">
        <f t="shared" si="40"/>
        <v>0.9</v>
      </c>
      <c r="Q74" s="185">
        <f t="shared" si="41"/>
        <v>0.9</v>
      </c>
      <c r="R74" s="185">
        <v>77.3</v>
      </c>
      <c r="S74" s="185">
        <f t="shared" si="42"/>
        <v>9.2759999999999998</v>
      </c>
      <c r="T74" s="185">
        <f t="shared" si="43"/>
        <v>11.595000000000001</v>
      </c>
      <c r="U74" s="185">
        <f t="shared" si="44"/>
        <v>11.595000000000001</v>
      </c>
      <c r="V74" s="185">
        <v>323</v>
      </c>
      <c r="W74" s="185">
        <f t="shared" si="45"/>
        <v>38.76</v>
      </c>
      <c r="X74" s="185">
        <f t="shared" si="46"/>
        <v>48.45</v>
      </c>
      <c r="Y74" s="185">
        <f t="shared" si="47"/>
        <v>48.45</v>
      </c>
    </row>
    <row r="75" spans="1:25" ht="15.75" x14ac:dyDescent="0.25">
      <c r="A75" s="20"/>
      <c r="B75" s="250"/>
      <c r="C75" s="205"/>
      <c r="D75" s="205"/>
      <c r="E75" s="205"/>
      <c r="F75" s="3" t="s">
        <v>16</v>
      </c>
      <c r="G75" s="72">
        <v>8</v>
      </c>
      <c r="H75" s="72">
        <v>10</v>
      </c>
      <c r="I75" s="72">
        <v>10</v>
      </c>
      <c r="J75" s="185">
        <v>1.3</v>
      </c>
      <c r="K75" s="185">
        <f t="shared" si="36"/>
        <v>0.10400000000000001</v>
      </c>
      <c r="L75" s="185">
        <f t="shared" si="37"/>
        <v>0.13</v>
      </c>
      <c r="M75" s="185">
        <f t="shared" si="38"/>
        <v>0.13</v>
      </c>
      <c r="N75" s="185">
        <v>0.1</v>
      </c>
      <c r="O75" s="185">
        <f t="shared" si="39"/>
        <v>8.0000000000000002E-3</v>
      </c>
      <c r="P75" s="185">
        <f t="shared" si="40"/>
        <v>0.01</v>
      </c>
      <c r="Q75" s="185">
        <f t="shared" si="41"/>
        <v>0.01</v>
      </c>
      <c r="R75" s="185">
        <v>7</v>
      </c>
      <c r="S75" s="185">
        <f t="shared" si="42"/>
        <v>0.56000000000000005</v>
      </c>
      <c r="T75" s="185">
        <f t="shared" si="43"/>
        <v>0.7</v>
      </c>
      <c r="U75" s="185">
        <f t="shared" si="44"/>
        <v>0.7</v>
      </c>
      <c r="V75" s="185">
        <v>33</v>
      </c>
      <c r="W75" s="185">
        <f t="shared" si="45"/>
        <v>2.64</v>
      </c>
      <c r="X75" s="185">
        <f t="shared" si="46"/>
        <v>3.3</v>
      </c>
      <c r="Y75" s="185">
        <f t="shared" si="47"/>
        <v>3.3</v>
      </c>
    </row>
    <row r="76" spans="1:25" ht="15.75" x14ac:dyDescent="0.25">
      <c r="A76" s="20"/>
      <c r="B76" s="250"/>
      <c r="C76" s="205"/>
      <c r="D76" s="205"/>
      <c r="E76" s="205"/>
      <c r="F76" s="3" t="s">
        <v>11</v>
      </c>
      <c r="G76" s="189">
        <v>8</v>
      </c>
      <c r="H76" s="189">
        <v>10</v>
      </c>
      <c r="I76" s="189">
        <v>10</v>
      </c>
      <c r="J76" s="185">
        <v>1.7</v>
      </c>
      <c r="K76" s="185">
        <f t="shared" si="36"/>
        <v>0.13600000000000001</v>
      </c>
      <c r="L76" s="185">
        <f t="shared" si="37"/>
        <v>0.17</v>
      </c>
      <c r="M76" s="185">
        <f t="shared" si="38"/>
        <v>0.17</v>
      </c>
      <c r="N76" s="185">
        <v>0</v>
      </c>
      <c r="O76" s="185">
        <f t="shared" si="39"/>
        <v>0</v>
      </c>
      <c r="P76" s="185">
        <f t="shared" si="40"/>
        <v>0</v>
      </c>
      <c r="Q76" s="185">
        <f t="shared" si="41"/>
        <v>0</v>
      </c>
      <c r="R76" s="185">
        <v>9.5</v>
      </c>
      <c r="S76" s="185">
        <f t="shared" si="42"/>
        <v>0.76</v>
      </c>
      <c r="T76" s="185">
        <f t="shared" si="43"/>
        <v>0.95</v>
      </c>
      <c r="U76" s="185">
        <f t="shared" si="44"/>
        <v>0.95</v>
      </c>
      <c r="V76" s="185">
        <v>43</v>
      </c>
      <c r="W76" s="185">
        <f t="shared" si="45"/>
        <v>3.44</v>
      </c>
      <c r="X76" s="185">
        <f t="shared" si="46"/>
        <v>4.3</v>
      </c>
      <c r="Y76" s="185">
        <f t="shared" si="47"/>
        <v>4.3</v>
      </c>
    </row>
    <row r="77" spans="1:25" ht="15.75" x14ac:dyDescent="0.25">
      <c r="A77" s="20"/>
      <c r="B77" s="250"/>
      <c r="C77" s="205"/>
      <c r="D77" s="205"/>
      <c r="E77" s="205"/>
      <c r="F77" s="3" t="s">
        <v>35</v>
      </c>
      <c r="G77" s="95">
        <v>2</v>
      </c>
      <c r="H77" s="95">
        <v>3</v>
      </c>
      <c r="I77" s="95">
        <v>3</v>
      </c>
      <c r="J77" s="185">
        <v>0</v>
      </c>
      <c r="K77" s="185">
        <f t="shared" si="36"/>
        <v>0</v>
      </c>
      <c r="L77" s="185">
        <f t="shared" si="37"/>
        <v>0</v>
      </c>
      <c r="M77" s="185">
        <f t="shared" si="38"/>
        <v>0</v>
      </c>
      <c r="N77" s="185">
        <v>99.9</v>
      </c>
      <c r="O77" s="185">
        <f t="shared" si="39"/>
        <v>1.9980000000000002</v>
      </c>
      <c r="P77" s="185">
        <f t="shared" si="40"/>
        <v>2.9970000000000003</v>
      </c>
      <c r="Q77" s="185">
        <f t="shared" si="41"/>
        <v>2.9970000000000003</v>
      </c>
      <c r="R77" s="185">
        <v>0</v>
      </c>
      <c r="S77" s="185">
        <f t="shared" si="42"/>
        <v>0</v>
      </c>
      <c r="T77" s="185">
        <f t="shared" si="43"/>
        <v>0</v>
      </c>
      <c r="U77" s="185">
        <f t="shared" si="44"/>
        <v>0</v>
      </c>
      <c r="V77" s="185">
        <v>899</v>
      </c>
      <c r="W77" s="185">
        <f t="shared" si="45"/>
        <v>17.98</v>
      </c>
      <c r="X77" s="185">
        <f t="shared" si="46"/>
        <v>26.97</v>
      </c>
      <c r="Y77" s="185">
        <f t="shared" si="47"/>
        <v>26.97</v>
      </c>
    </row>
    <row r="78" spans="1:25" ht="15.75" x14ac:dyDescent="0.25">
      <c r="A78" s="20"/>
      <c r="B78" s="224"/>
      <c r="C78" s="206"/>
      <c r="D78" s="206"/>
      <c r="E78" s="206"/>
      <c r="F78" s="3" t="s">
        <v>10</v>
      </c>
      <c r="G78" s="189">
        <v>1</v>
      </c>
      <c r="H78" s="189">
        <v>1</v>
      </c>
      <c r="I78" s="189">
        <v>1</v>
      </c>
      <c r="J78" s="185">
        <v>0</v>
      </c>
      <c r="K78" s="185">
        <f t="shared" si="36"/>
        <v>0</v>
      </c>
      <c r="L78" s="185">
        <f t="shared" si="37"/>
        <v>0</v>
      </c>
      <c r="M78" s="185">
        <f t="shared" si="38"/>
        <v>0</v>
      </c>
      <c r="N78" s="185">
        <v>0</v>
      </c>
      <c r="O78" s="185">
        <f t="shared" si="39"/>
        <v>0</v>
      </c>
      <c r="P78" s="185">
        <f t="shared" si="40"/>
        <v>0</v>
      </c>
      <c r="Q78" s="185">
        <f t="shared" si="41"/>
        <v>0</v>
      </c>
      <c r="R78" s="185">
        <v>0</v>
      </c>
      <c r="S78" s="185">
        <f t="shared" si="42"/>
        <v>0</v>
      </c>
      <c r="T78" s="185">
        <f t="shared" si="43"/>
        <v>0</v>
      </c>
      <c r="U78" s="185">
        <f t="shared" si="44"/>
        <v>0</v>
      </c>
      <c r="V78" s="185">
        <v>0</v>
      </c>
      <c r="W78" s="185">
        <f t="shared" si="45"/>
        <v>0</v>
      </c>
      <c r="X78" s="185">
        <f t="shared" si="46"/>
        <v>0</v>
      </c>
      <c r="Y78" s="185">
        <f t="shared" si="47"/>
        <v>0</v>
      </c>
    </row>
    <row r="79" spans="1:25" ht="15.75" x14ac:dyDescent="0.25">
      <c r="B79" s="180" t="s">
        <v>23</v>
      </c>
      <c r="C79" s="182">
        <v>20</v>
      </c>
      <c r="D79" s="182">
        <v>20</v>
      </c>
      <c r="E79" s="182">
        <v>20</v>
      </c>
      <c r="F79" s="3" t="s">
        <v>71</v>
      </c>
      <c r="G79" s="95">
        <v>20</v>
      </c>
      <c r="H79" s="95">
        <v>20</v>
      </c>
      <c r="I79" s="96">
        <v>20</v>
      </c>
      <c r="J79" s="185">
        <v>23.5</v>
      </c>
      <c r="K79" s="185">
        <f t="shared" si="36"/>
        <v>4.7</v>
      </c>
      <c r="L79" s="185">
        <f t="shared" si="37"/>
        <v>4.7</v>
      </c>
      <c r="M79" s="185">
        <f t="shared" si="38"/>
        <v>4.7</v>
      </c>
      <c r="N79" s="185">
        <v>30.9</v>
      </c>
      <c r="O79" s="185">
        <f t="shared" si="39"/>
        <v>6.18</v>
      </c>
      <c r="P79" s="185">
        <f t="shared" si="40"/>
        <v>6.18</v>
      </c>
      <c r="Q79" s="185">
        <f t="shared" si="41"/>
        <v>6.18</v>
      </c>
      <c r="R79" s="185">
        <v>0</v>
      </c>
      <c r="S79" s="185">
        <f t="shared" si="42"/>
        <v>0</v>
      </c>
      <c r="T79" s="185">
        <f t="shared" si="43"/>
        <v>0</v>
      </c>
      <c r="U79" s="185">
        <f t="shared" si="44"/>
        <v>0</v>
      </c>
      <c r="V79" s="185">
        <v>380</v>
      </c>
      <c r="W79" s="185">
        <f t="shared" si="45"/>
        <v>76</v>
      </c>
      <c r="X79" s="185">
        <f t="shared" si="46"/>
        <v>76</v>
      </c>
      <c r="Y79" s="185">
        <f t="shared" si="47"/>
        <v>76</v>
      </c>
    </row>
    <row r="80" spans="1:25" ht="15.75" x14ac:dyDescent="0.25">
      <c r="B80" s="190" t="s">
        <v>12</v>
      </c>
      <c r="C80" s="189">
        <v>20</v>
      </c>
      <c r="D80" s="189">
        <v>20</v>
      </c>
      <c r="E80" s="189">
        <v>20</v>
      </c>
      <c r="F80" s="3" t="s">
        <v>12</v>
      </c>
      <c r="G80" s="189">
        <v>20</v>
      </c>
      <c r="H80" s="189">
        <v>20</v>
      </c>
      <c r="I80" s="189">
        <v>20</v>
      </c>
      <c r="J80" s="185">
        <v>1.3</v>
      </c>
      <c r="K80" s="185">
        <f t="shared" si="36"/>
        <v>0.26</v>
      </c>
      <c r="L80" s="185">
        <f t="shared" si="37"/>
        <v>0.26</v>
      </c>
      <c r="M80" s="185">
        <f t="shared" si="38"/>
        <v>0.26</v>
      </c>
      <c r="N80" s="185">
        <v>72.5</v>
      </c>
      <c r="O80" s="185">
        <f t="shared" si="39"/>
        <v>14.5</v>
      </c>
      <c r="P80" s="185">
        <f t="shared" si="40"/>
        <v>14.5</v>
      </c>
      <c r="Q80" s="185">
        <f t="shared" si="41"/>
        <v>14.5</v>
      </c>
      <c r="R80" s="185">
        <v>0.9</v>
      </c>
      <c r="S80" s="185">
        <f t="shared" si="42"/>
        <v>0.18</v>
      </c>
      <c r="T80" s="185">
        <f t="shared" si="43"/>
        <v>0.18</v>
      </c>
      <c r="U80" s="185">
        <f t="shared" si="44"/>
        <v>0.18</v>
      </c>
      <c r="V80" s="185">
        <v>661</v>
      </c>
      <c r="W80" s="185">
        <f t="shared" si="45"/>
        <v>132.19999999999999</v>
      </c>
      <c r="X80" s="185">
        <f t="shared" si="46"/>
        <v>132.19999999999999</v>
      </c>
      <c r="Y80" s="185">
        <f t="shared" si="47"/>
        <v>132.19999999999999</v>
      </c>
    </row>
    <row r="81" spans="2:25" ht="15.75" x14ac:dyDescent="0.25">
      <c r="B81" s="9" t="s">
        <v>111</v>
      </c>
      <c r="C81" s="189">
        <v>200</v>
      </c>
      <c r="D81" s="189">
        <v>200</v>
      </c>
      <c r="E81" s="189">
        <v>200</v>
      </c>
      <c r="F81" s="9" t="s">
        <v>103</v>
      </c>
      <c r="G81" s="189">
        <v>200</v>
      </c>
      <c r="H81" s="189">
        <v>200</v>
      </c>
      <c r="I81" s="74">
        <v>200</v>
      </c>
      <c r="J81" s="185">
        <v>0.5</v>
      </c>
      <c r="K81" s="185">
        <f t="shared" si="36"/>
        <v>1</v>
      </c>
      <c r="L81" s="185">
        <f t="shared" si="37"/>
        <v>1</v>
      </c>
      <c r="M81" s="185">
        <f t="shared" si="38"/>
        <v>1</v>
      </c>
      <c r="N81" s="185">
        <v>0.1</v>
      </c>
      <c r="O81" s="185">
        <f t="shared" si="39"/>
        <v>0.2</v>
      </c>
      <c r="P81" s="185">
        <f t="shared" si="40"/>
        <v>0.2</v>
      </c>
      <c r="Q81" s="185">
        <f t="shared" si="41"/>
        <v>0.2</v>
      </c>
      <c r="R81" s="185">
        <v>10.1</v>
      </c>
      <c r="S81" s="185">
        <f t="shared" si="42"/>
        <v>20.2</v>
      </c>
      <c r="T81" s="185">
        <f t="shared" si="43"/>
        <v>20.2</v>
      </c>
      <c r="U81" s="185">
        <f t="shared" si="44"/>
        <v>20.2</v>
      </c>
      <c r="V81" s="185">
        <v>46</v>
      </c>
      <c r="W81" s="185">
        <f t="shared" si="45"/>
        <v>92</v>
      </c>
      <c r="X81" s="185">
        <f t="shared" si="46"/>
        <v>92</v>
      </c>
      <c r="Y81" s="25">
        <f t="shared" si="47"/>
        <v>92</v>
      </c>
    </row>
    <row r="82" spans="2:25" ht="31.5" x14ac:dyDescent="0.25">
      <c r="B82" s="10" t="s">
        <v>14</v>
      </c>
      <c r="C82" s="189">
        <v>20</v>
      </c>
      <c r="D82" s="189">
        <v>35</v>
      </c>
      <c r="E82" s="189">
        <v>40</v>
      </c>
      <c r="F82" s="29" t="s">
        <v>14</v>
      </c>
      <c r="G82" s="95">
        <v>20</v>
      </c>
      <c r="H82" s="95">
        <v>35</v>
      </c>
      <c r="I82" s="96">
        <v>40</v>
      </c>
      <c r="J82" s="185">
        <v>6.5</v>
      </c>
      <c r="K82" s="183">
        <f t="shared" si="36"/>
        <v>1.3</v>
      </c>
      <c r="L82" s="183">
        <f t="shared" si="37"/>
        <v>2.2749999999999999</v>
      </c>
      <c r="M82" s="183">
        <f t="shared" si="38"/>
        <v>2.6</v>
      </c>
      <c r="N82" s="183">
        <v>1</v>
      </c>
      <c r="O82" s="183">
        <f t="shared" si="39"/>
        <v>0.2</v>
      </c>
      <c r="P82" s="183">
        <f t="shared" si="40"/>
        <v>0.35</v>
      </c>
      <c r="Q82" s="183">
        <f t="shared" si="41"/>
        <v>0.4</v>
      </c>
      <c r="R82" s="183">
        <v>40.1</v>
      </c>
      <c r="S82" s="183">
        <f t="shared" si="42"/>
        <v>8.02</v>
      </c>
      <c r="T82" s="183">
        <f t="shared" si="43"/>
        <v>14.035</v>
      </c>
      <c r="U82" s="183">
        <f t="shared" si="44"/>
        <v>16.04</v>
      </c>
      <c r="V82" s="183">
        <v>190</v>
      </c>
      <c r="W82" s="183">
        <f t="shared" si="45"/>
        <v>38</v>
      </c>
      <c r="X82" s="183">
        <f t="shared" si="46"/>
        <v>66.5</v>
      </c>
      <c r="Y82" s="183">
        <f t="shared" si="47"/>
        <v>76</v>
      </c>
    </row>
    <row r="83" spans="2:25" ht="18.75" x14ac:dyDescent="0.25">
      <c r="B83" s="3"/>
      <c r="C83" s="3"/>
      <c r="D83" s="3"/>
      <c r="E83" s="3"/>
      <c r="F83" s="3"/>
      <c r="G83" s="3"/>
      <c r="H83" s="3"/>
      <c r="I83" s="88"/>
      <c r="J83" s="185"/>
      <c r="K83" s="110">
        <f>SUM(K68:K82)</f>
        <v>48.903000000000006</v>
      </c>
      <c r="L83" s="110">
        <f>SUM(L68:L82)</f>
        <v>50.825000000000003</v>
      </c>
      <c r="M83" s="110">
        <f>SUM(M68:M82)</f>
        <v>51.150000000000006</v>
      </c>
      <c r="N83" s="110"/>
      <c r="O83" s="110">
        <f>SUM(O68:O82)</f>
        <v>42.012000000000008</v>
      </c>
      <c r="P83" s="110">
        <f>SUM(P68:P82)</f>
        <v>47.682000000000009</v>
      </c>
      <c r="Q83" s="110">
        <f>SUM(Q68:Q82)</f>
        <v>47.732000000000006</v>
      </c>
      <c r="R83" s="110"/>
      <c r="S83" s="110">
        <f>SUM(S68:S82)</f>
        <v>50.206999999999994</v>
      </c>
      <c r="T83" s="110">
        <f>SUM(T68:T82)</f>
        <v>61.250999999999991</v>
      </c>
      <c r="U83" s="110">
        <f>SUM(U68:U82)</f>
        <v>63.255999999999993</v>
      </c>
      <c r="V83" s="110"/>
      <c r="W83" s="110">
        <f>SUM(W68:W82)</f>
        <v>606.84999999999991</v>
      </c>
      <c r="X83" s="110">
        <f>SUM(X68:X82)</f>
        <v>709.33999999999992</v>
      </c>
      <c r="Y83" s="110">
        <f>SUM(Y68:Y82)</f>
        <v>718.83999999999992</v>
      </c>
    </row>
    <row r="84" spans="2:25" ht="15.75" x14ac:dyDescent="0.25">
      <c r="B84" s="3" t="s">
        <v>31</v>
      </c>
      <c r="C84" s="3"/>
      <c r="D84" s="3"/>
      <c r="E84" s="3"/>
      <c r="F84" s="3"/>
      <c r="G84" s="3"/>
      <c r="H84" s="3"/>
      <c r="I84" s="88"/>
      <c r="J84" s="185"/>
      <c r="K84" s="185"/>
      <c r="L84" s="185"/>
      <c r="M84" s="185"/>
      <c r="N84" s="185"/>
      <c r="O84" s="185"/>
      <c r="P84" s="185"/>
      <c r="Q84" s="185"/>
      <c r="R84" s="185"/>
      <c r="S84" s="185"/>
      <c r="T84" s="185"/>
      <c r="U84" s="185"/>
      <c r="V84" s="185"/>
      <c r="W84" s="185"/>
      <c r="X84" s="185"/>
      <c r="Y84" s="25"/>
    </row>
    <row r="85" spans="2:25" ht="18.75" customHeight="1" x14ac:dyDescent="0.25">
      <c r="B85" s="215" t="s">
        <v>76</v>
      </c>
      <c r="C85" s="216" t="s">
        <v>73</v>
      </c>
      <c r="D85" s="216" t="s">
        <v>74</v>
      </c>
      <c r="E85" s="216" t="s">
        <v>75</v>
      </c>
      <c r="F85" s="9" t="s">
        <v>72</v>
      </c>
      <c r="G85" s="97">
        <v>37</v>
      </c>
      <c r="H85" s="97">
        <v>56</v>
      </c>
      <c r="I85" s="98">
        <v>74</v>
      </c>
      <c r="J85" s="185">
        <v>67.7</v>
      </c>
      <c r="K85" s="185">
        <f t="shared" ref="K85:K115" si="48">G85*J85/100</f>
        <v>25.048999999999999</v>
      </c>
      <c r="L85" s="185">
        <f t="shared" ref="L85:L115" si="49">H85*J85/100</f>
        <v>37.912000000000006</v>
      </c>
      <c r="M85" s="185">
        <f t="shared" ref="M85:M115" si="50">I85*J85/100</f>
        <v>50.097999999999999</v>
      </c>
      <c r="N85" s="185">
        <v>18.899999999999999</v>
      </c>
      <c r="O85" s="185">
        <f t="shared" ref="O85:O115" si="51">G85*N85/100</f>
        <v>6.9929999999999994</v>
      </c>
      <c r="P85" s="185">
        <f t="shared" ref="P85:P115" si="52">H85*N85/100</f>
        <v>10.583999999999998</v>
      </c>
      <c r="Q85" s="185">
        <f t="shared" ref="Q85:Q115" si="53">I85*N85/100</f>
        <v>13.985999999999999</v>
      </c>
      <c r="R85" s="185">
        <v>12.4</v>
      </c>
      <c r="S85" s="185">
        <f t="shared" ref="S85:S115" si="54">G85*R85/100</f>
        <v>4.5880000000000001</v>
      </c>
      <c r="T85" s="185">
        <f t="shared" ref="T85:T115" si="55">H85*R85/100</f>
        <v>6.944</v>
      </c>
      <c r="U85" s="185">
        <f t="shared" ref="U85:U115" si="56">I85*R85/100</f>
        <v>9.1760000000000002</v>
      </c>
      <c r="V85" s="185">
        <v>187</v>
      </c>
      <c r="W85" s="185">
        <f t="shared" ref="W85:W115" si="57">G85*V85/100</f>
        <v>69.19</v>
      </c>
      <c r="X85" s="185">
        <f>(H85*V85)/100</f>
        <v>104.72</v>
      </c>
      <c r="Y85" s="185">
        <f>(I85*V85)/100</f>
        <v>138.38</v>
      </c>
    </row>
    <row r="86" spans="2:25" ht="31.5" x14ac:dyDescent="0.25">
      <c r="B86" s="215"/>
      <c r="C86" s="216"/>
      <c r="D86" s="216"/>
      <c r="E86" s="216"/>
      <c r="F86" s="10" t="s">
        <v>47</v>
      </c>
      <c r="G86" s="95">
        <v>9</v>
      </c>
      <c r="H86" s="95">
        <v>14</v>
      </c>
      <c r="I86" s="96">
        <v>10</v>
      </c>
      <c r="J86" s="185">
        <v>11.1</v>
      </c>
      <c r="K86" s="185">
        <f t="shared" si="48"/>
        <v>0.99899999999999989</v>
      </c>
      <c r="L86" s="185">
        <f t="shared" si="49"/>
        <v>1.554</v>
      </c>
      <c r="M86" s="185">
        <f t="shared" si="50"/>
        <v>1.1100000000000001</v>
      </c>
      <c r="N86" s="185">
        <v>1.5</v>
      </c>
      <c r="O86" s="185">
        <f t="shared" si="51"/>
        <v>0.13500000000000001</v>
      </c>
      <c r="P86" s="185">
        <f t="shared" si="52"/>
        <v>0.21</v>
      </c>
      <c r="Q86" s="185">
        <f t="shared" si="53"/>
        <v>0.15</v>
      </c>
      <c r="R86" s="185">
        <v>67.8</v>
      </c>
      <c r="S86" s="185">
        <f t="shared" si="54"/>
        <v>6.1019999999999994</v>
      </c>
      <c r="T86" s="185">
        <f t="shared" si="55"/>
        <v>9.4919999999999991</v>
      </c>
      <c r="U86" s="185">
        <f t="shared" si="56"/>
        <v>6.78</v>
      </c>
      <c r="V86" s="185">
        <v>329</v>
      </c>
      <c r="W86" s="185">
        <f t="shared" si="57"/>
        <v>29.61</v>
      </c>
      <c r="X86" s="185">
        <f t="shared" ref="X86:X115" si="58">H86*V86/100</f>
        <v>46.06</v>
      </c>
      <c r="Y86" s="185">
        <f t="shared" ref="Y86:Y111" si="59">I86*V86/100</f>
        <v>32.9</v>
      </c>
    </row>
    <row r="87" spans="2:25" ht="15.75" x14ac:dyDescent="0.25">
      <c r="B87" s="215"/>
      <c r="C87" s="216"/>
      <c r="D87" s="216"/>
      <c r="E87" s="216"/>
      <c r="F87" s="3" t="s">
        <v>58</v>
      </c>
      <c r="G87" s="95">
        <v>12</v>
      </c>
      <c r="H87" s="95">
        <v>17</v>
      </c>
      <c r="I87" s="96">
        <v>24</v>
      </c>
      <c r="J87" s="185">
        <v>7</v>
      </c>
      <c r="K87" s="185">
        <f t="shared" si="48"/>
        <v>0.84</v>
      </c>
      <c r="L87" s="185">
        <f t="shared" si="49"/>
        <v>1.19</v>
      </c>
      <c r="M87" s="185">
        <f t="shared" si="50"/>
        <v>1.68</v>
      </c>
      <c r="N87" s="185">
        <v>7.9</v>
      </c>
      <c r="O87" s="185">
        <f t="shared" si="51"/>
        <v>0.94800000000000006</v>
      </c>
      <c r="P87" s="185">
        <f t="shared" si="52"/>
        <v>1.3430000000000002</v>
      </c>
      <c r="Q87" s="185">
        <f t="shared" si="53"/>
        <v>1.8960000000000001</v>
      </c>
      <c r="R87" s="185">
        <v>9.5</v>
      </c>
      <c r="S87" s="185">
        <f t="shared" si="54"/>
        <v>1.1399999999999999</v>
      </c>
      <c r="T87" s="185">
        <f t="shared" si="55"/>
        <v>1.615</v>
      </c>
      <c r="U87" s="185">
        <f t="shared" si="56"/>
        <v>2.2799999999999998</v>
      </c>
      <c r="V87" s="185">
        <v>135</v>
      </c>
      <c r="W87" s="185">
        <f t="shared" si="57"/>
        <v>16.2</v>
      </c>
      <c r="X87" s="185">
        <f t="shared" si="58"/>
        <v>22.95</v>
      </c>
      <c r="Y87" s="185">
        <f t="shared" si="59"/>
        <v>32.4</v>
      </c>
    </row>
    <row r="88" spans="2:25" ht="15.75" x14ac:dyDescent="0.25">
      <c r="B88" s="215"/>
      <c r="C88" s="216"/>
      <c r="D88" s="216"/>
      <c r="E88" s="216"/>
      <c r="F88" s="3" t="s">
        <v>34</v>
      </c>
      <c r="G88" s="95">
        <v>5</v>
      </c>
      <c r="H88" s="95">
        <v>8</v>
      </c>
      <c r="I88" s="96">
        <v>10</v>
      </c>
      <c r="J88" s="185">
        <v>12.2</v>
      </c>
      <c r="K88" s="185">
        <f t="shared" si="48"/>
        <v>0.61</v>
      </c>
      <c r="L88" s="185">
        <f t="shared" si="49"/>
        <v>0.97599999999999998</v>
      </c>
      <c r="M88" s="185">
        <f t="shared" si="50"/>
        <v>1.22</v>
      </c>
      <c r="N88" s="185">
        <v>1.5</v>
      </c>
      <c r="O88" s="185">
        <f t="shared" si="51"/>
        <v>7.4999999999999997E-2</v>
      </c>
      <c r="P88" s="185">
        <f t="shared" si="52"/>
        <v>0.12</v>
      </c>
      <c r="Q88" s="185">
        <f t="shared" si="53"/>
        <v>0.15</v>
      </c>
      <c r="R88" s="185">
        <v>76.5</v>
      </c>
      <c r="S88" s="185">
        <f t="shared" si="54"/>
        <v>3.8250000000000002</v>
      </c>
      <c r="T88" s="185">
        <f t="shared" si="55"/>
        <v>6.12</v>
      </c>
      <c r="U88" s="185">
        <f t="shared" si="56"/>
        <v>7.65</v>
      </c>
      <c r="V88" s="185">
        <v>368</v>
      </c>
      <c r="W88" s="185">
        <f t="shared" si="57"/>
        <v>18.399999999999999</v>
      </c>
      <c r="X88" s="185">
        <f t="shared" si="58"/>
        <v>29.44</v>
      </c>
      <c r="Y88" s="185">
        <f t="shared" si="59"/>
        <v>36.799999999999997</v>
      </c>
    </row>
    <row r="89" spans="2:25" ht="15.75" x14ac:dyDescent="0.25">
      <c r="B89" s="215"/>
      <c r="C89" s="216"/>
      <c r="D89" s="216"/>
      <c r="E89" s="216"/>
      <c r="F89" s="3" t="s">
        <v>35</v>
      </c>
      <c r="G89" s="189">
        <v>3</v>
      </c>
      <c r="H89" s="189">
        <v>5</v>
      </c>
      <c r="I89" s="74">
        <v>6</v>
      </c>
      <c r="J89" s="185">
        <v>0</v>
      </c>
      <c r="K89" s="185">
        <f t="shared" si="48"/>
        <v>0</v>
      </c>
      <c r="L89" s="185">
        <f t="shared" si="49"/>
        <v>0</v>
      </c>
      <c r="M89" s="185">
        <f t="shared" si="50"/>
        <v>0</v>
      </c>
      <c r="N89" s="185">
        <v>99.9</v>
      </c>
      <c r="O89" s="185">
        <f t="shared" si="51"/>
        <v>2.9970000000000003</v>
      </c>
      <c r="P89" s="185">
        <f t="shared" si="52"/>
        <v>4.9950000000000001</v>
      </c>
      <c r="Q89" s="185">
        <f t="shared" si="53"/>
        <v>5.9940000000000007</v>
      </c>
      <c r="R89" s="185">
        <v>0</v>
      </c>
      <c r="S89" s="185">
        <f t="shared" si="54"/>
        <v>0</v>
      </c>
      <c r="T89" s="185">
        <f t="shared" si="55"/>
        <v>0</v>
      </c>
      <c r="U89" s="185">
        <f t="shared" si="56"/>
        <v>0</v>
      </c>
      <c r="V89" s="185">
        <v>899</v>
      </c>
      <c r="W89" s="185">
        <f t="shared" si="57"/>
        <v>26.97</v>
      </c>
      <c r="X89" s="185">
        <f t="shared" si="58"/>
        <v>44.95</v>
      </c>
      <c r="Y89" s="185">
        <f t="shared" si="59"/>
        <v>53.94</v>
      </c>
    </row>
    <row r="90" spans="2:25" ht="15.75" x14ac:dyDescent="0.25">
      <c r="B90" s="215"/>
      <c r="C90" s="216"/>
      <c r="D90" s="216"/>
      <c r="E90" s="216"/>
      <c r="F90" s="3" t="s">
        <v>10</v>
      </c>
      <c r="G90" s="189">
        <v>1</v>
      </c>
      <c r="H90" s="189">
        <v>1</v>
      </c>
      <c r="I90" s="74">
        <v>1</v>
      </c>
      <c r="J90" s="185">
        <v>0</v>
      </c>
      <c r="K90" s="185">
        <f t="shared" si="48"/>
        <v>0</v>
      </c>
      <c r="L90" s="185">
        <f t="shared" si="49"/>
        <v>0</v>
      </c>
      <c r="M90" s="185">
        <f t="shared" si="50"/>
        <v>0</v>
      </c>
      <c r="N90" s="185">
        <v>0</v>
      </c>
      <c r="O90" s="185">
        <f t="shared" si="51"/>
        <v>0</v>
      </c>
      <c r="P90" s="185">
        <f t="shared" si="52"/>
        <v>0</v>
      </c>
      <c r="Q90" s="185">
        <f t="shared" si="53"/>
        <v>0</v>
      </c>
      <c r="R90" s="185">
        <v>0</v>
      </c>
      <c r="S90" s="185">
        <f t="shared" si="54"/>
        <v>0</v>
      </c>
      <c r="T90" s="185">
        <f t="shared" si="55"/>
        <v>0</v>
      </c>
      <c r="U90" s="185">
        <f t="shared" si="56"/>
        <v>0</v>
      </c>
      <c r="V90" s="185">
        <v>0</v>
      </c>
      <c r="W90" s="185">
        <f t="shared" si="57"/>
        <v>0</v>
      </c>
      <c r="X90" s="185">
        <f t="shared" si="58"/>
        <v>0</v>
      </c>
      <c r="Y90" s="185">
        <f t="shared" si="59"/>
        <v>0</v>
      </c>
    </row>
    <row r="91" spans="2:25" ht="20.25" customHeight="1" x14ac:dyDescent="0.25">
      <c r="B91" s="215" t="s">
        <v>66</v>
      </c>
      <c r="C91" s="218">
        <v>20</v>
      </c>
      <c r="D91" s="218">
        <v>20</v>
      </c>
      <c r="E91" s="218">
        <v>20</v>
      </c>
      <c r="F91" s="3" t="s">
        <v>63</v>
      </c>
      <c r="G91" s="4">
        <v>20</v>
      </c>
      <c r="H91" s="4">
        <v>20</v>
      </c>
      <c r="I91" s="4">
        <v>20</v>
      </c>
      <c r="J91" s="185">
        <v>2</v>
      </c>
      <c r="K91" s="185">
        <f t="shared" si="48"/>
        <v>0.4</v>
      </c>
      <c r="L91" s="185">
        <f t="shared" si="49"/>
        <v>0.4</v>
      </c>
      <c r="M91" s="185">
        <f t="shared" si="50"/>
        <v>0.4</v>
      </c>
      <c r="N91" s="185">
        <v>0.1</v>
      </c>
      <c r="O91" s="185">
        <f t="shared" si="51"/>
        <v>0.02</v>
      </c>
      <c r="P91" s="185">
        <f t="shared" si="52"/>
        <v>0.02</v>
      </c>
      <c r="Q91" s="185">
        <f t="shared" si="53"/>
        <v>0.02</v>
      </c>
      <c r="R91" s="185">
        <v>1.2</v>
      </c>
      <c r="S91" s="185">
        <f t="shared" si="54"/>
        <v>0.24</v>
      </c>
      <c r="T91" s="185">
        <f t="shared" si="55"/>
        <v>0.24</v>
      </c>
      <c r="U91" s="185">
        <f t="shared" si="56"/>
        <v>0.24</v>
      </c>
      <c r="V91" s="185">
        <v>13</v>
      </c>
      <c r="W91" s="185">
        <f t="shared" si="57"/>
        <v>2.6</v>
      </c>
      <c r="X91" s="185">
        <f t="shared" si="58"/>
        <v>2.6</v>
      </c>
      <c r="Y91" s="185">
        <f t="shared" si="59"/>
        <v>2.6</v>
      </c>
    </row>
    <row r="92" spans="2:25" ht="15.75" x14ac:dyDescent="0.25">
      <c r="B92" s="215"/>
      <c r="C92" s="205"/>
      <c r="D92" s="205"/>
      <c r="E92" s="205"/>
      <c r="F92" s="3" t="s">
        <v>35</v>
      </c>
      <c r="G92" s="4">
        <v>4</v>
      </c>
      <c r="H92" s="4">
        <v>4</v>
      </c>
      <c r="I92" s="4">
        <v>4</v>
      </c>
      <c r="J92" s="185">
        <v>0</v>
      </c>
      <c r="K92" s="185">
        <f t="shared" si="48"/>
        <v>0</v>
      </c>
      <c r="L92" s="185">
        <f t="shared" si="49"/>
        <v>0</v>
      </c>
      <c r="M92" s="185">
        <f t="shared" si="50"/>
        <v>0</v>
      </c>
      <c r="N92" s="185">
        <v>99.9</v>
      </c>
      <c r="O92" s="185">
        <f t="shared" si="51"/>
        <v>3.9960000000000004</v>
      </c>
      <c r="P92" s="185">
        <f t="shared" si="52"/>
        <v>3.9960000000000004</v>
      </c>
      <c r="Q92" s="185">
        <f t="shared" si="53"/>
        <v>3.9960000000000004</v>
      </c>
      <c r="R92" s="185">
        <v>0</v>
      </c>
      <c r="S92" s="185">
        <f t="shared" si="54"/>
        <v>0</v>
      </c>
      <c r="T92" s="185">
        <f t="shared" si="55"/>
        <v>0</v>
      </c>
      <c r="U92" s="185">
        <f t="shared" si="56"/>
        <v>0</v>
      </c>
      <c r="V92" s="185">
        <v>899</v>
      </c>
      <c r="W92" s="185">
        <f t="shared" si="57"/>
        <v>35.96</v>
      </c>
      <c r="X92" s="185">
        <f t="shared" si="58"/>
        <v>35.96</v>
      </c>
      <c r="Y92" s="185">
        <f t="shared" si="59"/>
        <v>35.96</v>
      </c>
    </row>
    <row r="93" spans="2:25" ht="15.75" x14ac:dyDescent="0.25">
      <c r="B93" s="215"/>
      <c r="C93" s="205"/>
      <c r="D93" s="205"/>
      <c r="E93" s="205"/>
      <c r="F93" s="3" t="s">
        <v>64</v>
      </c>
      <c r="G93" s="4">
        <v>10</v>
      </c>
      <c r="H93" s="4">
        <v>10</v>
      </c>
      <c r="I93" s="4">
        <v>10</v>
      </c>
      <c r="J93" s="185">
        <v>11.1</v>
      </c>
      <c r="K93" s="185">
        <f t="shared" si="48"/>
        <v>1.1100000000000001</v>
      </c>
      <c r="L93" s="185">
        <f t="shared" si="49"/>
        <v>1.1100000000000001</v>
      </c>
      <c r="M93" s="185">
        <f t="shared" si="50"/>
        <v>1.1100000000000001</v>
      </c>
      <c r="N93" s="185">
        <v>1.5</v>
      </c>
      <c r="O93" s="185">
        <f t="shared" si="51"/>
        <v>0.15</v>
      </c>
      <c r="P93" s="185">
        <f t="shared" si="52"/>
        <v>0.15</v>
      </c>
      <c r="Q93" s="185">
        <f t="shared" si="53"/>
        <v>0.15</v>
      </c>
      <c r="R93" s="185">
        <v>67.8</v>
      </c>
      <c r="S93" s="185">
        <f t="shared" si="54"/>
        <v>6.78</v>
      </c>
      <c r="T93" s="185">
        <f t="shared" si="55"/>
        <v>6.78</v>
      </c>
      <c r="U93" s="185">
        <f t="shared" si="56"/>
        <v>6.78</v>
      </c>
      <c r="V93" s="185">
        <v>329</v>
      </c>
      <c r="W93" s="185">
        <f t="shared" si="57"/>
        <v>32.9</v>
      </c>
      <c r="X93" s="185">
        <f t="shared" si="58"/>
        <v>32.9</v>
      </c>
      <c r="Y93" s="185">
        <f t="shared" si="59"/>
        <v>32.9</v>
      </c>
    </row>
    <row r="94" spans="2:25" ht="15.75" x14ac:dyDescent="0.25">
      <c r="B94" s="215"/>
      <c r="C94" s="205"/>
      <c r="D94" s="205"/>
      <c r="E94" s="205"/>
      <c r="F94" s="3" t="s">
        <v>65</v>
      </c>
      <c r="G94" s="4">
        <v>20</v>
      </c>
      <c r="H94" s="4">
        <v>20</v>
      </c>
      <c r="I94" s="4">
        <v>20</v>
      </c>
      <c r="J94" s="185">
        <v>3.6</v>
      </c>
      <c r="K94" s="185">
        <f t="shared" si="48"/>
        <v>0.72</v>
      </c>
      <c r="L94" s="185">
        <f t="shared" si="49"/>
        <v>0.72</v>
      </c>
      <c r="M94" s="185">
        <f t="shared" si="50"/>
        <v>0.72</v>
      </c>
      <c r="N94" s="185">
        <v>0</v>
      </c>
      <c r="O94" s="185">
        <f t="shared" si="51"/>
        <v>0</v>
      </c>
      <c r="P94" s="185">
        <f t="shared" si="52"/>
        <v>0</v>
      </c>
      <c r="Q94" s="185">
        <f t="shared" si="53"/>
        <v>0</v>
      </c>
      <c r="R94" s="185">
        <v>11.8</v>
      </c>
      <c r="S94" s="185">
        <f t="shared" si="54"/>
        <v>2.36</v>
      </c>
      <c r="T94" s="185">
        <f t="shared" si="55"/>
        <v>2.36</v>
      </c>
      <c r="U94" s="185">
        <f t="shared" si="56"/>
        <v>2.36</v>
      </c>
      <c r="V94" s="185">
        <v>63</v>
      </c>
      <c r="W94" s="185">
        <f t="shared" si="57"/>
        <v>12.6</v>
      </c>
      <c r="X94" s="185">
        <f t="shared" si="58"/>
        <v>12.6</v>
      </c>
      <c r="Y94" s="185">
        <f t="shared" si="59"/>
        <v>12.6</v>
      </c>
    </row>
    <row r="95" spans="2:25" ht="15.75" x14ac:dyDescent="0.25">
      <c r="B95" s="215"/>
      <c r="C95" s="205"/>
      <c r="D95" s="205"/>
      <c r="E95" s="205"/>
      <c r="F95" s="3" t="s">
        <v>16</v>
      </c>
      <c r="G95" s="4">
        <v>16</v>
      </c>
      <c r="H95" s="4">
        <v>16</v>
      </c>
      <c r="I95" s="4">
        <v>16</v>
      </c>
      <c r="J95" s="185">
        <v>1.3</v>
      </c>
      <c r="K95" s="185">
        <f t="shared" si="48"/>
        <v>0.20800000000000002</v>
      </c>
      <c r="L95" s="185">
        <f t="shared" si="49"/>
        <v>0.20800000000000002</v>
      </c>
      <c r="M95" s="185">
        <f t="shared" si="50"/>
        <v>0.20800000000000002</v>
      </c>
      <c r="N95" s="185">
        <v>0.1</v>
      </c>
      <c r="O95" s="185">
        <f t="shared" si="51"/>
        <v>1.6E-2</v>
      </c>
      <c r="P95" s="185">
        <f t="shared" si="52"/>
        <v>1.6E-2</v>
      </c>
      <c r="Q95" s="185">
        <f t="shared" si="53"/>
        <v>1.6E-2</v>
      </c>
      <c r="R95" s="185">
        <v>7</v>
      </c>
      <c r="S95" s="185">
        <f t="shared" si="54"/>
        <v>1.1200000000000001</v>
      </c>
      <c r="T95" s="185">
        <f t="shared" si="55"/>
        <v>1.1200000000000001</v>
      </c>
      <c r="U95" s="185">
        <f t="shared" si="56"/>
        <v>1.1200000000000001</v>
      </c>
      <c r="V95" s="185">
        <v>33</v>
      </c>
      <c r="W95" s="185">
        <f t="shared" si="57"/>
        <v>5.28</v>
      </c>
      <c r="X95" s="185">
        <f t="shared" si="58"/>
        <v>5.28</v>
      </c>
      <c r="Y95" s="185">
        <f t="shared" si="59"/>
        <v>5.28</v>
      </c>
    </row>
    <row r="96" spans="2:25" ht="15.75" x14ac:dyDescent="0.25">
      <c r="B96" s="215"/>
      <c r="C96" s="205"/>
      <c r="D96" s="205"/>
      <c r="E96" s="205"/>
      <c r="F96" s="3" t="s">
        <v>11</v>
      </c>
      <c r="G96" s="4">
        <v>4</v>
      </c>
      <c r="H96" s="4">
        <v>4</v>
      </c>
      <c r="I96" s="4">
        <v>4</v>
      </c>
      <c r="J96" s="185">
        <v>1.7</v>
      </c>
      <c r="K96" s="185">
        <f t="shared" si="48"/>
        <v>6.8000000000000005E-2</v>
      </c>
      <c r="L96" s="185">
        <f t="shared" si="49"/>
        <v>6.8000000000000005E-2</v>
      </c>
      <c r="M96" s="185">
        <f t="shared" si="50"/>
        <v>6.8000000000000005E-2</v>
      </c>
      <c r="N96" s="185">
        <v>0</v>
      </c>
      <c r="O96" s="185">
        <f t="shared" si="51"/>
        <v>0</v>
      </c>
      <c r="P96" s="185">
        <f t="shared" si="52"/>
        <v>0</v>
      </c>
      <c r="Q96" s="185">
        <f t="shared" si="53"/>
        <v>0</v>
      </c>
      <c r="R96" s="185">
        <v>9.5</v>
      </c>
      <c r="S96" s="185">
        <f t="shared" si="54"/>
        <v>0.38</v>
      </c>
      <c r="T96" s="185">
        <f t="shared" si="55"/>
        <v>0.38</v>
      </c>
      <c r="U96" s="185">
        <f t="shared" si="56"/>
        <v>0.38</v>
      </c>
      <c r="V96" s="185">
        <v>43</v>
      </c>
      <c r="W96" s="185">
        <f t="shared" si="57"/>
        <v>1.72</v>
      </c>
      <c r="X96" s="185">
        <f t="shared" si="58"/>
        <v>1.72</v>
      </c>
      <c r="Y96" s="185">
        <f t="shared" si="59"/>
        <v>1.72</v>
      </c>
    </row>
    <row r="97" spans="2:25" ht="15.75" x14ac:dyDescent="0.25">
      <c r="B97" s="215"/>
      <c r="C97" s="205"/>
      <c r="D97" s="205"/>
      <c r="E97" s="205"/>
      <c r="F97" s="3" t="s">
        <v>19</v>
      </c>
      <c r="G97" s="4">
        <v>3</v>
      </c>
      <c r="H97" s="4">
        <v>3</v>
      </c>
      <c r="I97" s="4">
        <v>3</v>
      </c>
      <c r="J97" s="185">
        <v>0</v>
      </c>
      <c r="K97" s="185">
        <f t="shared" si="48"/>
        <v>0</v>
      </c>
      <c r="L97" s="185">
        <f t="shared" si="49"/>
        <v>0</v>
      </c>
      <c r="M97" s="185">
        <f t="shared" si="50"/>
        <v>0</v>
      </c>
      <c r="N97" s="185">
        <v>0</v>
      </c>
      <c r="O97" s="185">
        <f t="shared" si="51"/>
        <v>0</v>
      </c>
      <c r="P97" s="185">
        <f t="shared" si="52"/>
        <v>0</v>
      </c>
      <c r="Q97" s="185">
        <f t="shared" si="53"/>
        <v>0</v>
      </c>
      <c r="R97" s="185">
        <v>99.8</v>
      </c>
      <c r="S97" s="185">
        <f t="shared" si="54"/>
        <v>2.9939999999999998</v>
      </c>
      <c r="T97" s="185">
        <f t="shared" si="55"/>
        <v>2.9939999999999998</v>
      </c>
      <c r="U97" s="185">
        <f t="shared" si="56"/>
        <v>2.9939999999999998</v>
      </c>
      <c r="V97" s="185">
        <v>374</v>
      </c>
      <c r="W97" s="185">
        <f t="shared" si="57"/>
        <v>11.22</v>
      </c>
      <c r="X97" s="185">
        <f t="shared" si="58"/>
        <v>11.22</v>
      </c>
      <c r="Y97" s="185">
        <f t="shared" si="59"/>
        <v>11.22</v>
      </c>
    </row>
    <row r="98" spans="2:25" ht="15.75" x14ac:dyDescent="0.25">
      <c r="B98" s="215"/>
      <c r="C98" s="206"/>
      <c r="D98" s="206"/>
      <c r="E98" s="206"/>
      <c r="F98" s="3" t="s">
        <v>10</v>
      </c>
      <c r="G98" s="4">
        <v>1</v>
      </c>
      <c r="H98" s="4">
        <v>1</v>
      </c>
      <c r="I98" s="4">
        <v>1</v>
      </c>
      <c r="J98" s="185">
        <v>0</v>
      </c>
      <c r="K98" s="185">
        <f t="shared" si="48"/>
        <v>0</v>
      </c>
      <c r="L98" s="185">
        <f t="shared" si="49"/>
        <v>0</v>
      </c>
      <c r="M98" s="185">
        <f t="shared" si="50"/>
        <v>0</v>
      </c>
      <c r="N98" s="185">
        <v>0</v>
      </c>
      <c r="O98" s="185">
        <f t="shared" si="51"/>
        <v>0</v>
      </c>
      <c r="P98" s="185">
        <f t="shared" si="52"/>
        <v>0</v>
      </c>
      <c r="Q98" s="185">
        <f t="shared" si="53"/>
        <v>0</v>
      </c>
      <c r="R98" s="185">
        <v>0</v>
      </c>
      <c r="S98" s="185">
        <f t="shared" si="54"/>
        <v>0</v>
      </c>
      <c r="T98" s="185">
        <f t="shared" si="55"/>
        <v>0</v>
      </c>
      <c r="U98" s="185">
        <f t="shared" si="56"/>
        <v>0</v>
      </c>
      <c r="V98" s="185">
        <v>0</v>
      </c>
      <c r="W98" s="185">
        <f t="shared" si="57"/>
        <v>0</v>
      </c>
      <c r="X98" s="185">
        <f t="shared" si="58"/>
        <v>0</v>
      </c>
      <c r="Y98" s="185">
        <f t="shared" si="59"/>
        <v>0</v>
      </c>
    </row>
    <row r="99" spans="2:25" ht="15.75" customHeight="1" x14ac:dyDescent="0.25">
      <c r="B99" s="254" t="s">
        <v>67</v>
      </c>
      <c r="C99" s="205">
        <v>100</v>
      </c>
      <c r="D99" s="218">
        <v>130</v>
      </c>
      <c r="E99" s="205">
        <v>150</v>
      </c>
      <c r="F99" s="48" t="s">
        <v>17</v>
      </c>
      <c r="G99" s="182">
        <v>88</v>
      </c>
      <c r="H99" s="182">
        <v>117</v>
      </c>
      <c r="I99" s="191">
        <v>135</v>
      </c>
      <c r="J99" s="185">
        <v>2</v>
      </c>
      <c r="K99" s="185">
        <f t="shared" si="48"/>
        <v>1.76</v>
      </c>
      <c r="L99" s="185">
        <f t="shared" si="49"/>
        <v>2.34</v>
      </c>
      <c r="M99" s="185">
        <f t="shared" si="50"/>
        <v>2.7</v>
      </c>
      <c r="N99" s="185">
        <v>0.1</v>
      </c>
      <c r="O99" s="185">
        <f t="shared" si="51"/>
        <v>8.8000000000000009E-2</v>
      </c>
      <c r="P99" s="185">
        <f t="shared" si="52"/>
        <v>0.11700000000000001</v>
      </c>
      <c r="Q99" s="185">
        <f t="shared" si="53"/>
        <v>0.13500000000000001</v>
      </c>
      <c r="R99" s="185">
        <v>19.7</v>
      </c>
      <c r="S99" s="185">
        <f t="shared" si="54"/>
        <v>17.335999999999999</v>
      </c>
      <c r="T99" s="185">
        <f t="shared" si="55"/>
        <v>23.048999999999999</v>
      </c>
      <c r="U99" s="185">
        <f t="shared" si="56"/>
        <v>26.594999999999999</v>
      </c>
      <c r="V99" s="185">
        <v>83</v>
      </c>
      <c r="W99" s="185">
        <f t="shared" si="57"/>
        <v>73.040000000000006</v>
      </c>
      <c r="X99" s="185">
        <f t="shared" si="58"/>
        <v>97.11</v>
      </c>
      <c r="Y99" s="25">
        <f t="shared" si="59"/>
        <v>112.05</v>
      </c>
    </row>
    <row r="100" spans="2:25" ht="15.75" x14ac:dyDescent="0.25">
      <c r="B100" s="254"/>
      <c r="C100" s="205"/>
      <c r="D100" s="205"/>
      <c r="E100" s="205"/>
      <c r="F100" s="3" t="s">
        <v>58</v>
      </c>
      <c r="G100" s="182">
        <v>15</v>
      </c>
      <c r="H100" s="182">
        <v>20</v>
      </c>
      <c r="I100" s="191">
        <v>23</v>
      </c>
      <c r="J100" s="185">
        <v>7</v>
      </c>
      <c r="K100" s="185">
        <f t="shared" si="48"/>
        <v>1.05</v>
      </c>
      <c r="L100" s="185">
        <f t="shared" si="49"/>
        <v>1.4</v>
      </c>
      <c r="M100" s="185">
        <f t="shared" si="50"/>
        <v>1.61</v>
      </c>
      <c r="N100" s="185">
        <v>7.9</v>
      </c>
      <c r="O100" s="185">
        <f t="shared" si="51"/>
        <v>1.1850000000000001</v>
      </c>
      <c r="P100" s="185">
        <f t="shared" si="52"/>
        <v>1.58</v>
      </c>
      <c r="Q100" s="185">
        <f t="shared" si="53"/>
        <v>1.8170000000000002</v>
      </c>
      <c r="R100" s="185">
        <v>9.5</v>
      </c>
      <c r="S100" s="185">
        <f t="shared" si="54"/>
        <v>1.425</v>
      </c>
      <c r="T100" s="185">
        <f t="shared" si="55"/>
        <v>1.9</v>
      </c>
      <c r="U100" s="185">
        <f t="shared" si="56"/>
        <v>2.1850000000000001</v>
      </c>
      <c r="V100" s="185">
        <v>135</v>
      </c>
      <c r="W100" s="185">
        <f t="shared" si="57"/>
        <v>20.25</v>
      </c>
      <c r="X100" s="185">
        <f t="shared" si="58"/>
        <v>27</v>
      </c>
      <c r="Y100" s="185">
        <f t="shared" si="59"/>
        <v>31.05</v>
      </c>
    </row>
    <row r="101" spans="2:25" ht="15.75" x14ac:dyDescent="0.25">
      <c r="B101" s="254"/>
      <c r="C101" s="205"/>
      <c r="D101" s="205"/>
      <c r="E101" s="205"/>
      <c r="F101" s="48" t="s">
        <v>68</v>
      </c>
      <c r="G101" s="182">
        <v>2</v>
      </c>
      <c r="H101" s="182">
        <v>3</v>
      </c>
      <c r="I101" s="191">
        <v>4</v>
      </c>
      <c r="J101" s="185">
        <v>0.3</v>
      </c>
      <c r="K101" s="185">
        <f t="shared" si="48"/>
        <v>6.0000000000000001E-3</v>
      </c>
      <c r="L101" s="185">
        <f t="shared" si="49"/>
        <v>8.9999999999999993E-3</v>
      </c>
      <c r="M101" s="185">
        <f t="shared" si="50"/>
        <v>1.2E-2</v>
      </c>
      <c r="N101" s="185">
        <v>82</v>
      </c>
      <c r="O101" s="185">
        <f t="shared" si="51"/>
        <v>1.64</v>
      </c>
      <c r="P101" s="185">
        <f t="shared" si="52"/>
        <v>2.46</v>
      </c>
      <c r="Q101" s="185">
        <f t="shared" si="53"/>
        <v>3.28</v>
      </c>
      <c r="R101" s="185">
        <v>1</v>
      </c>
      <c r="S101" s="185">
        <f t="shared" si="54"/>
        <v>0.02</v>
      </c>
      <c r="T101" s="185">
        <f t="shared" si="55"/>
        <v>0.03</v>
      </c>
      <c r="U101" s="185">
        <f t="shared" si="56"/>
        <v>0.04</v>
      </c>
      <c r="V101" s="185">
        <v>749</v>
      </c>
      <c r="W101" s="185">
        <f t="shared" si="57"/>
        <v>14.98</v>
      </c>
      <c r="X101" s="185">
        <f t="shared" si="58"/>
        <v>22.47</v>
      </c>
      <c r="Y101" s="25">
        <f t="shared" si="59"/>
        <v>29.96</v>
      </c>
    </row>
    <row r="102" spans="2:25" ht="15.75" x14ac:dyDescent="0.25">
      <c r="B102" s="257"/>
      <c r="C102" s="205"/>
      <c r="D102" s="205"/>
      <c r="E102" s="205"/>
      <c r="F102" s="45" t="s">
        <v>10</v>
      </c>
      <c r="G102" s="189">
        <v>1</v>
      </c>
      <c r="H102" s="189">
        <v>1</v>
      </c>
      <c r="I102" s="74">
        <v>1</v>
      </c>
      <c r="J102" s="185">
        <v>0</v>
      </c>
      <c r="K102" s="185">
        <f t="shared" si="48"/>
        <v>0</v>
      </c>
      <c r="L102" s="185">
        <f t="shared" si="49"/>
        <v>0</v>
      </c>
      <c r="M102" s="185">
        <f t="shared" si="50"/>
        <v>0</v>
      </c>
      <c r="N102" s="185">
        <v>0</v>
      </c>
      <c r="O102" s="185">
        <f t="shared" si="51"/>
        <v>0</v>
      </c>
      <c r="P102" s="185">
        <f t="shared" si="52"/>
        <v>0</v>
      </c>
      <c r="Q102" s="185">
        <f t="shared" si="53"/>
        <v>0</v>
      </c>
      <c r="R102" s="185">
        <v>0</v>
      </c>
      <c r="S102" s="185">
        <f t="shared" si="54"/>
        <v>0</v>
      </c>
      <c r="T102" s="185">
        <f t="shared" si="55"/>
        <v>0</v>
      </c>
      <c r="U102" s="185">
        <f t="shared" si="56"/>
        <v>0</v>
      </c>
      <c r="V102" s="185">
        <v>0</v>
      </c>
      <c r="W102" s="185">
        <f t="shared" si="57"/>
        <v>0</v>
      </c>
      <c r="X102" s="185">
        <f t="shared" si="58"/>
        <v>0</v>
      </c>
      <c r="Y102" s="185">
        <f t="shared" si="59"/>
        <v>0</v>
      </c>
    </row>
    <row r="103" spans="2:25" ht="16.5" thickBot="1" x14ac:dyDescent="0.3">
      <c r="B103" s="242"/>
      <c r="C103" s="256"/>
      <c r="D103" s="256"/>
      <c r="E103" s="256"/>
      <c r="F103" s="49" t="s">
        <v>12</v>
      </c>
      <c r="G103" s="192">
        <v>5</v>
      </c>
      <c r="H103" s="192">
        <v>5</v>
      </c>
      <c r="I103" s="86">
        <v>5</v>
      </c>
      <c r="J103" s="185">
        <v>1.3</v>
      </c>
      <c r="K103" s="185">
        <f t="shared" si="48"/>
        <v>6.5000000000000002E-2</v>
      </c>
      <c r="L103" s="185">
        <f t="shared" si="49"/>
        <v>6.5000000000000002E-2</v>
      </c>
      <c r="M103" s="185">
        <f t="shared" si="50"/>
        <v>6.5000000000000002E-2</v>
      </c>
      <c r="N103" s="185">
        <v>72.5</v>
      </c>
      <c r="O103" s="185">
        <f t="shared" si="51"/>
        <v>3.625</v>
      </c>
      <c r="P103" s="185">
        <f t="shared" si="52"/>
        <v>3.625</v>
      </c>
      <c r="Q103" s="185">
        <f t="shared" si="53"/>
        <v>3.625</v>
      </c>
      <c r="R103" s="185">
        <v>0.9</v>
      </c>
      <c r="S103" s="185">
        <f t="shared" si="54"/>
        <v>4.4999999999999998E-2</v>
      </c>
      <c r="T103" s="185">
        <f t="shared" si="55"/>
        <v>4.4999999999999998E-2</v>
      </c>
      <c r="U103" s="185">
        <f t="shared" si="56"/>
        <v>4.4999999999999998E-2</v>
      </c>
      <c r="V103" s="185">
        <v>661</v>
      </c>
      <c r="W103" s="185">
        <f t="shared" si="57"/>
        <v>33.049999999999997</v>
      </c>
      <c r="X103" s="185">
        <f t="shared" si="58"/>
        <v>33.049999999999997</v>
      </c>
      <c r="Y103" s="185">
        <f t="shared" si="59"/>
        <v>33.049999999999997</v>
      </c>
    </row>
    <row r="104" spans="2:25" ht="16.5" thickBot="1" x14ac:dyDescent="0.3">
      <c r="B104" s="249" t="s">
        <v>131</v>
      </c>
      <c r="C104" s="218">
        <v>60</v>
      </c>
      <c r="D104" s="218">
        <v>80</v>
      </c>
      <c r="E104" s="260">
        <v>80</v>
      </c>
      <c r="F104" s="163" t="s">
        <v>128</v>
      </c>
      <c r="G104" s="181">
        <v>33</v>
      </c>
      <c r="H104" s="181">
        <v>40</v>
      </c>
      <c r="I104" s="193">
        <v>40</v>
      </c>
      <c r="J104" s="185">
        <v>10.3</v>
      </c>
      <c r="K104" s="185">
        <f t="shared" si="48"/>
        <v>3.3990000000000005</v>
      </c>
      <c r="L104" s="185">
        <f t="shared" si="49"/>
        <v>4.12</v>
      </c>
      <c r="M104" s="185">
        <f t="shared" si="50"/>
        <v>4.12</v>
      </c>
      <c r="N104" s="185">
        <v>0.9</v>
      </c>
      <c r="O104" s="185">
        <f t="shared" si="51"/>
        <v>0.29699999999999999</v>
      </c>
      <c r="P104" s="185">
        <f t="shared" si="52"/>
        <v>0.36</v>
      </c>
      <c r="Q104" s="185">
        <f t="shared" si="53"/>
        <v>0.36</v>
      </c>
      <c r="R104" s="185">
        <v>74.2</v>
      </c>
      <c r="S104" s="185">
        <f t="shared" si="54"/>
        <v>24.486000000000001</v>
      </c>
      <c r="T104" s="185">
        <f t="shared" si="55"/>
        <v>29.68</v>
      </c>
      <c r="U104" s="185">
        <f t="shared" si="56"/>
        <v>29.68</v>
      </c>
      <c r="V104" s="185">
        <v>327</v>
      </c>
      <c r="W104" s="185">
        <f t="shared" si="57"/>
        <v>107.91</v>
      </c>
      <c r="X104" s="185">
        <f t="shared" si="58"/>
        <v>130.80000000000001</v>
      </c>
      <c r="Y104" s="185">
        <f t="shared" si="59"/>
        <v>130.80000000000001</v>
      </c>
    </row>
    <row r="105" spans="2:25" ht="16.5" thickBot="1" x14ac:dyDescent="0.3">
      <c r="B105" s="250"/>
      <c r="C105" s="205"/>
      <c r="D105" s="205"/>
      <c r="E105" s="261"/>
      <c r="F105" s="163" t="s">
        <v>19</v>
      </c>
      <c r="G105" s="181">
        <v>3</v>
      </c>
      <c r="H105" s="181">
        <v>4</v>
      </c>
      <c r="I105" s="193">
        <v>4</v>
      </c>
      <c r="J105" s="185">
        <v>0</v>
      </c>
      <c r="K105" s="185">
        <f t="shared" si="48"/>
        <v>0</v>
      </c>
      <c r="L105" s="185">
        <f t="shared" si="49"/>
        <v>0</v>
      </c>
      <c r="M105" s="185">
        <f t="shared" si="50"/>
        <v>0</v>
      </c>
      <c r="N105" s="185">
        <v>0</v>
      </c>
      <c r="O105" s="185">
        <f t="shared" si="51"/>
        <v>0</v>
      </c>
      <c r="P105" s="185">
        <f t="shared" si="52"/>
        <v>0</v>
      </c>
      <c r="Q105" s="185">
        <f t="shared" si="53"/>
        <v>0</v>
      </c>
      <c r="R105" s="185">
        <v>99.8</v>
      </c>
      <c r="S105" s="185">
        <f t="shared" si="54"/>
        <v>2.9939999999999998</v>
      </c>
      <c r="T105" s="185">
        <f t="shared" si="55"/>
        <v>3.992</v>
      </c>
      <c r="U105" s="185">
        <f t="shared" si="56"/>
        <v>3.992</v>
      </c>
      <c r="V105" s="185">
        <v>374</v>
      </c>
      <c r="W105" s="185">
        <f t="shared" si="57"/>
        <v>11.22</v>
      </c>
      <c r="X105" s="185">
        <f t="shared" si="58"/>
        <v>14.96</v>
      </c>
      <c r="Y105" s="185">
        <f t="shared" si="59"/>
        <v>14.96</v>
      </c>
    </row>
    <row r="106" spans="2:25" ht="16.5" thickBot="1" x14ac:dyDescent="0.3">
      <c r="B106" s="250"/>
      <c r="C106" s="205"/>
      <c r="D106" s="205"/>
      <c r="E106" s="261"/>
      <c r="F106" s="163" t="s">
        <v>132</v>
      </c>
      <c r="G106" s="181">
        <v>2</v>
      </c>
      <c r="H106" s="181">
        <v>3</v>
      </c>
      <c r="I106" s="193">
        <v>3</v>
      </c>
      <c r="J106" s="185">
        <v>1.3</v>
      </c>
      <c r="K106" s="185">
        <f t="shared" si="48"/>
        <v>2.6000000000000002E-2</v>
      </c>
      <c r="L106" s="185">
        <f t="shared" si="49"/>
        <v>3.9000000000000007E-2</v>
      </c>
      <c r="M106" s="185">
        <f t="shared" si="50"/>
        <v>3.9000000000000007E-2</v>
      </c>
      <c r="N106" s="185">
        <v>72.5</v>
      </c>
      <c r="O106" s="185">
        <f t="shared" si="51"/>
        <v>1.45</v>
      </c>
      <c r="P106" s="185">
        <f t="shared" si="52"/>
        <v>2.1749999999999998</v>
      </c>
      <c r="Q106" s="185">
        <f t="shared" si="53"/>
        <v>2.1749999999999998</v>
      </c>
      <c r="R106" s="185">
        <v>0.9</v>
      </c>
      <c r="S106" s="185">
        <f t="shared" si="54"/>
        <v>1.8000000000000002E-2</v>
      </c>
      <c r="T106" s="185">
        <f t="shared" si="55"/>
        <v>2.7000000000000003E-2</v>
      </c>
      <c r="U106" s="185">
        <f t="shared" si="56"/>
        <v>2.7000000000000003E-2</v>
      </c>
      <c r="V106" s="185">
        <v>661</v>
      </c>
      <c r="W106" s="185">
        <f t="shared" si="57"/>
        <v>13.22</v>
      </c>
      <c r="X106" s="185">
        <f t="shared" si="58"/>
        <v>19.829999999999998</v>
      </c>
      <c r="Y106" s="185">
        <f t="shared" si="59"/>
        <v>19.829999999999998</v>
      </c>
    </row>
    <row r="107" spans="2:25" ht="16.5" thickBot="1" x14ac:dyDescent="0.3">
      <c r="B107" s="250"/>
      <c r="C107" s="205"/>
      <c r="D107" s="205"/>
      <c r="E107" s="261"/>
      <c r="F107" s="163" t="s">
        <v>121</v>
      </c>
      <c r="G107" s="181">
        <v>2</v>
      </c>
      <c r="H107" s="181">
        <v>3</v>
      </c>
      <c r="I107" s="193">
        <v>3</v>
      </c>
      <c r="J107" s="185">
        <v>12.7</v>
      </c>
      <c r="K107" s="185">
        <f t="shared" si="48"/>
        <v>0.254</v>
      </c>
      <c r="L107" s="185">
        <f t="shared" si="49"/>
        <v>0.38099999999999995</v>
      </c>
      <c r="M107" s="185">
        <f t="shared" si="50"/>
        <v>0.38099999999999995</v>
      </c>
      <c r="N107" s="185">
        <v>11.5</v>
      </c>
      <c r="O107" s="185">
        <f t="shared" si="51"/>
        <v>0.23</v>
      </c>
      <c r="P107" s="185">
        <f t="shared" si="52"/>
        <v>0.34499999999999997</v>
      </c>
      <c r="Q107" s="185">
        <f t="shared" si="53"/>
        <v>0.34499999999999997</v>
      </c>
      <c r="R107" s="185">
        <v>0.7</v>
      </c>
      <c r="S107" s="185">
        <f t="shared" si="54"/>
        <v>1.3999999999999999E-2</v>
      </c>
      <c r="T107" s="185">
        <f t="shared" si="55"/>
        <v>2.0999999999999998E-2</v>
      </c>
      <c r="U107" s="185">
        <f t="shared" si="56"/>
        <v>2.0999999999999998E-2</v>
      </c>
      <c r="V107" s="185">
        <v>157</v>
      </c>
      <c r="W107" s="185">
        <f t="shared" si="57"/>
        <v>3.14</v>
      </c>
      <c r="X107" s="185">
        <f t="shared" si="58"/>
        <v>4.71</v>
      </c>
      <c r="Y107" s="185">
        <f t="shared" si="59"/>
        <v>4.71</v>
      </c>
    </row>
    <row r="108" spans="2:25" ht="16.5" thickBot="1" x14ac:dyDescent="0.3">
      <c r="B108" s="250"/>
      <c r="C108" s="205"/>
      <c r="D108" s="205"/>
      <c r="E108" s="261"/>
      <c r="F108" s="163" t="s">
        <v>10</v>
      </c>
      <c r="G108" s="181">
        <v>1</v>
      </c>
      <c r="H108" s="181">
        <v>1</v>
      </c>
      <c r="I108" s="193">
        <v>1</v>
      </c>
      <c r="J108" s="185">
        <v>0</v>
      </c>
      <c r="K108" s="185">
        <f t="shared" si="48"/>
        <v>0</v>
      </c>
      <c r="L108" s="185">
        <f t="shared" si="49"/>
        <v>0</v>
      </c>
      <c r="M108" s="185">
        <f t="shared" si="50"/>
        <v>0</v>
      </c>
      <c r="N108" s="185">
        <v>0</v>
      </c>
      <c r="O108" s="185">
        <f t="shared" si="51"/>
        <v>0</v>
      </c>
      <c r="P108" s="185">
        <f t="shared" si="52"/>
        <v>0</v>
      </c>
      <c r="Q108" s="185">
        <f t="shared" si="53"/>
        <v>0</v>
      </c>
      <c r="R108" s="185">
        <v>0</v>
      </c>
      <c r="S108" s="185">
        <f t="shared" si="54"/>
        <v>0</v>
      </c>
      <c r="T108" s="185">
        <f t="shared" si="55"/>
        <v>0</v>
      </c>
      <c r="U108" s="185">
        <f t="shared" si="56"/>
        <v>0</v>
      </c>
      <c r="V108" s="185">
        <v>0</v>
      </c>
      <c r="W108" s="185">
        <f t="shared" si="57"/>
        <v>0</v>
      </c>
      <c r="X108" s="185">
        <f t="shared" si="58"/>
        <v>0</v>
      </c>
      <c r="Y108" s="185">
        <f t="shared" si="59"/>
        <v>0</v>
      </c>
    </row>
    <row r="109" spans="2:25" ht="16.5" thickBot="1" x14ac:dyDescent="0.3">
      <c r="B109" s="250"/>
      <c r="C109" s="205"/>
      <c r="D109" s="205"/>
      <c r="E109" s="261"/>
      <c r="F109" s="163" t="s">
        <v>127</v>
      </c>
      <c r="G109" s="181">
        <v>1</v>
      </c>
      <c r="H109" s="181">
        <v>1</v>
      </c>
      <c r="I109" s="193">
        <v>1</v>
      </c>
      <c r="J109" s="185">
        <v>12.7</v>
      </c>
      <c r="K109" s="185">
        <f t="shared" si="48"/>
        <v>0.127</v>
      </c>
      <c r="L109" s="185">
        <f t="shared" si="49"/>
        <v>0.127</v>
      </c>
      <c r="M109" s="185">
        <f t="shared" si="50"/>
        <v>0.127</v>
      </c>
      <c r="N109" s="185">
        <v>2.7</v>
      </c>
      <c r="O109" s="185">
        <f t="shared" si="51"/>
        <v>2.7000000000000003E-2</v>
      </c>
      <c r="P109" s="185">
        <f t="shared" si="52"/>
        <v>2.7000000000000003E-2</v>
      </c>
      <c r="Q109" s="185">
        <f t="shared" si="53"/>
        <v>2.7000000000000003E-2</v>
      </c>
      <c r="R109" s="185">
        <v>8.5</v>
      </c>
      <c r="S109" s="185">
        <f t="shared" si="54"/>
        <v>8.5000000000000006E-2</v>
      </c>
      <c r="T109" s="185">
        <f t="shared" si="55"/>
        <v>8.5000000000000006E-2</v>
      </c>
      <c r="U109" s="185">
        <f t="shared" si="56"/>
        <v>8.5000000000000006E-2</v>
      </c>
      <c r="V109" s="185">
        <v>109</v>
      </c>
      <c r="W109" s="185">
        <f t="shared" si="57"/>
        <v>1.0900000000000001</v>
      </c>
      <c r="X109" s="185">
        <f t="shared" si="58"/>
        <v>1.0900000000000001</v>
      </c>
      <c r="Y109" s="185">
        <f t="shared" si="59"/>
        <v>1.0900000000000001</v>
      </c>
    </row>
    <row r="110" spans="2:25" ht="16.5" thickBot="1" x14ac:dyDescent="0.3">
      <c r="B110" s="250"/>
      <c r="C110" s="205"/>
      <c r="D110" s="205"/>
      <c r="E110" s="261"/>
      <c r="F110" s="163" t="s">
        <v>129</v>
      </c>
      <c r="G110" s="95">
        <v>28</v>
      </c>
      <c r="H110" s="95">
        <v>37</v>
      </c>
      <c r="I110" s="95">
        <v>37</v>
      </c>
      <c r="J110" s="185">
        <v>18</v>
      </c>
      <c r="K110" s="185">
        <f t="shared" si="48"/>
        <v>5.04</v>
      </c>
      <c r="L110" s="185">
        <f t="shared" si="49"/>
        <v>6.66</v>
      </c>
      <c r="M110" s="185">
        <f t="shared" si="50"/>
        <v>6.66</v>
      </c>
      <c r="N110" s="185">
        <v>0.6</v>
      </c>
      <c r="O110" s="185">
        <f t="shared" si="51"/>
        <v>0.16800000000000001</v>
      </c>
      <c r="P110" s="185">
        <f t="shared" si="52"/>
        <v>0.222</v>
      </c>
      <c r="Q110" s="185">
        <f t="shared" si="53"/>
        <v>0.222</v>
      </c>
      <c r="R110" s="185">
        <v>1.5</v>
      </c>
      <c r="S110" s="185">
        <f t="shared" si="54"/>
        <v>0.42</v>
      </c>
      <c r="T110" s="185">
        <f t="shared" si="55"/>
        <v>0.55500000000000005</v>
      </c>
      <c r="U110" s="185">
        <f t="shared" si="56"/>
        <v>0.55500000000000005</v>
      </c>
      <c r="V110" s="185">
        <v>86</v>
      </c>
      <c r="W110" s="185">
        <f t="shared" si="57"/>
        <v>24.08</v>
      </c>
      <c r="X110" s="185">
        <f t="shared" si="58"/>
        <v>31.82</v>
      </c>
      <c r="Y110" s="185">
        <f t="shared" si="59"/>
        <v>31.82</v>
      </c>
    </row>
    <row r="111" spans="2:25" ht="16.5" thickBot="1" x14ac:dyDescent="0.3">
      <c r="B111" s="250"/>
      <c r="C111" s="205"/>
      <c r="D111" s="205"/>
      <c r="E111" s="261"/>
      <c r="F111" s="163" t="s">
        <v>130</v>
      </c>
      <c r="G111" s="72">
        <v>0.3</v>
      </c>
      <c r="H111" s="72">
        <v>0.3</v>
      </c>
      <c r="I111" s="72">
        <v>0.3</v>
      </c>
      <c r="J111" s="185">
        <v>0.1</v>
      </c>
      <c r="K111" s="185">
        <f t="shared" si="48"/>
        <v>2.9999999999999997E-4</v>
      </c>
      <c r="L111" s="185">
        <f t="shared" si="49"/>
        <v>2.9999999999999997E-4</v>
      </c>
      <c r="M111" s="185">
        <f t="shared" si="50"/>
        <v>2.9999999999999997E-4</v>
      </c>
      <c r="N111" s="185">
        <v>0.1</v>
      </c>
      <c r="O111" s="185">
        <f t="shared" si="51"/>
        <v>2.9999999999999997E-4</v>
      </c>
      <c r="P111" s="185">
        <f t="shared" si="52"/>
        <v>2.9999999999999997E-4</v>
      </c>
      <c r="Q111" s="185">
        <f t="shared" si="53"/>
        <v>2.9999999999999997E-4</v>
      </c>
      <c r="R111" s="185">
        <v>87.6</v>
      </c>
      <c r="S111" s="185">
        <f t="shared" si="54"/>
        <v>0.26279999999999998</v>
      </c>
      <c r="T111" s="185">
        <f t="shared" si="55"/>
        <v>0.26279999999999998</v>
      </c>
      <c r="U111" s="185">
        <f t="shared" si="56"/>
        <v>0.26279999999999998</v>
      </c>
      <c r="V111" s="185">
        <v>351</v>
      </c>
      <c r="W111" s="185">
        <f t="shared" si="57"/>
        <v>1.0529999999999999</v>
      </c>
      <c r="X111" s="185">
        <f t="shared" si="58"/>
        <v>1.0529999999999999</v>
      </c>
      <c r="Y111" s="185">
        <f t="shared" si="59"/>
        <v>1.0529999999999999</v>
      </c>
    </row>
    <row r="112" spans="2:25" ht="16.5" thickBot="1" x14ac:dyDescent="0.3">
      <c r="B112" s="224"/>
      <c r="C112" s="206"/>
      <c r="D112" s="206"/>
      <c r="E112" s="262"/>
      <c r="F112" s="163" t="s">
        <v>13</v>
      </c>
      <c r="G112" s="95">
        <v>1</v>
      </c>
      <c r="H112" s="95">
        <v>1</v>
      </c>
      <c r="I112" s="95">
        <v>1</v>
      </c>
      <c r="J112" s="185">
        <v>0</v>
      </c>
      <c r="K112" s="185">
        <f t="shared" si="48"/>
        <v>0</v>
      </c>
      <c r="L112" s="185">
        <f t="shared" si="49"/>
        <v>0</v>
      </c>
      <c r="M112" s="185">
        <f t="shared" si="50"/>
        <v>0</v>
      </c>
      <c r="N112" s="185">
        <v>99.9</v>
      </c>
      <c r="O112" s="185">
        <f t="shared" si="51"/>
        <v>0.99900000000000011</v>
      </c>
      <c r="P112" s="185">
        <f t="shared" si="52"/>
        <v>0.99900000000000011</v>
      </c>
      <c r="Q112" s="185">
        <f t="shared" si="53"/>
        <v>0.99900000000000011</v>
      </c>
      <c r="R112" s="185">
        <v>0</v>
      </c>
      <c r="S112" s="185">
        <f t="shared" si="54"/>
        <v>0</v>
      </c>
      <c r="T112" s="185">
        <f t="shared" si="55"/>
        <v>0</v>
      </c>
      <c r="U112" s="185">
        <f t="shared" si="56"/>
        <v>0</v>
      </c>
      <c r="V112" s="185">
        <v>899</v>
      </c>
      <c r="W112" s="185">
        <f t="shared" si="57"/>
        <v>8.99</v>
      </c>
      <c r="X112" s="185">
        <f t="shared" si="58"/>
        <v>8.99</v>
      </c>
      <c r="Y112" s="185">
        <f>+++++++++++++++++++++++++++++++++++++++++++++++++++++++++++++++++++++++++++F117</f>
        <v>0</v>
      </c>
    </row>
    <row r="113" spans="2:25" ht="15.75" customHeight="1" x14ac:dyDescent="0.25">
      <c r="B113" s="249" t="s">
        <v>84</v>
      </c>
      <c r="C113" s="218">
        <v>200</v>
      </c>
      <c r="D113" s="218">
        <v>200</v>
      </c>
      <c r="E113" s="218">
        <v>200</v>
      </c>
      <c r="F113" s="135" t="s">
        <v>150</v>
      </c>
      <c r="G113" s="95">
        <v>1</v>
      </c>
      <c r="H113" s="95">
        <v>1</v>
      </c>
      <c r="I113" s="95">
        <v>1</v>
      </c>
      <c r="J113" s="185">
        <v>0.1</v>
      </c>
      <c r="K113" s="185">
        <f t="shared" si="48"/>
        <v>1E-3</v>
      </c>
      <c r="L113" s="185">
        <f t="shared" si="49"/>
        <v>1E-3</v>
      </c>
      <c r="M113" s="185">
        <f t="shared" si="50"/>
        <v>1E-3</v>
      </c>
      <c r="N113" s="185">
        <v>0</v>
      </c>
      <c r="O113" s="185">
        <f t="shared" si="51"/>
        <v>0</v>
      </c>
      <c r="P113" s="185">
        <f t="shared" si="52"/>
        <v>0</v>
      </c>
      <c r="Q113" s="185">
        <f t="shared" si="53"/>
        <v>0</v>
      </c>
      <c r="R113" s="185">
        <v>0</v>
      </c>
      <c r="S113" s="185">
        <f t="shared" si="54"/>
        <v>0</v>
      </c>
      <c r="T113" s="185">
        <f t="shared" si="55"/>
        <v>0</v>
      </c>
      <c r="U113" s="185">
        <f t="shared" si="56"/>
        <v>0</v>
      </c>
      <c r="V113" s="185">
        <v>5</v>
      </c>
      <c r="W113" s="185">
        <f t="shared" si="57"/>
        <v>0.05</v>
      </c>
      <c r="X113" s="185">
        <f t="shared" si="58"/>
        <v>0.05</v>
      </c>
      <c r="Y113" s="185">
        <f>I113*V113/100</f>
        <v>0.05</v>
      </c>
    </row>
    <row r="114" spans="2:25" ht="15.75" x14ac:dyDescent="0.25">
      <c r="B114" s="224"/>
      <c r="C114" s="206"/>
      <c r="D114" s="206"/>
      <c r="E114" s="206"/>
      <c r="F114" s="3" t="s">
        <v>19</v>
      </c>
      <c r="G114" s="95">
        <v>15</v>
      </c>
      <c r="H114" s="95">
        <v>15</v>
      </c>
      <c r="I114" s="95">
        <v>15</v>
      </c>
      <c r="J114" s="185">
        <v>0</v>
      </c>
      <c r="K114" s="185">
        <f t="shared" si="48"/>
        <v>0</v>
      </c>
      <c r="L114" s="185">
        <f t="shared" si="49"/>
        <v>0</v>
      </c>
      <c r="M114" s="185">
        <f t="shared" si="50"/>
        <v>0</v>
      </c>
      <c r="N114" s="185">
        <v>0</v>
      </c>
      <c r="O114" s="185">
        <f t="shared" si="51"/>
        <v>0</v>
      </c>
      <c r="P114" s="185">
        <f t="shared" si="52"/>
        <v>0</v>
      </c>
      <c r="Q114" s="185">
        <f t="shared" si="53"/>
        <v>0</v>
      </c>
      <c r="R114" s="185">
        <v>99.8</v>
      </c>
      <c r="S114" s="185">
        <f t="shared" si="54"/>
        <v>14.97</v>
      </c>
      <c r="T114" s="185">
        <f t="shared" si="55"/>
        <v>14.97</v>
      </c>
      <c r="U114" s="185">
        <f t="shared" si="56"/>
        <v>14.97</v>
      </c>
      <c r="V114" s="185">
        <v>374</v>
      </c>
      <c r="W114" s="185">
        <f t="shared" si="57"/>
        <v>56.1</v>
      </c>
      <c r="X114" s="185">
        <f t="shared" si="58"/>
        <v>56.1</v>
      </c>
      <c r="Y114" s="185">
        <f>I114*V114/100</f>
        <v>56.1</v>
      </c>
    </row>
    <row r="115" spans="2:25" ht="31.5" x14ac:dyDescent="0.25">
      <c r="B115" s="10" t="s">
        <v>14</v>
      </c>
      <c r="C115" s="189">
        <v>20</v>
      </c>
      <c r="D115" s="189">
        <v>35</v>
      </c>
      <c r="E115" s="189">
        <v>40</v>
      </c>
      <c r="F115" s="17" t="s">
        <v>14</v>
      </c>
      <c r="G115" s="95">
        <v>20</v>
      </c>
      <c r="H115" s="95">
        <v>35</v>
      </c>
      <c r="I115" s="96">
        <v>40</v>
      </c>
      <c r="J115" s="185">
        <v>6.5</v>
      </c>
      <c r="K115" s="183">
        <f t="shared" si="48"/>
        <v>1.3</v>
      </c>
      <c r="L115" s="183">
        <f t="shared" si="49"/>
        <v>2.2749999999999999</v>
      </c>
      <c r="M115" s="183">
        <f t="shared" si="50"/>
        <v>2.6</v>
      </c>
      <c r="N115" s="183">
        <v>1</v>
      </c>
      <c r="O115" s="183">
        <f t="shared" si="51"/>
        <v>0.2</v>
      </c>
      <c r="P115" s="183">
        <f t="shared" si="52"/>
        <v>0.35</v>
      </c>
      <c r="Q115" s="183">
        <f t="shared" si="53"/>
        <v>0.4</v>
      </c>
      <c r="R115" s="183">
        <v>40.1</v>
      </c>
      <c r="S115" s="185">
        <f t="shared" si="54"/>
        <v>8.02</v>
      </c>
      <c r="T115" s="183">
        <f t="shared" si="55"/>
        <v>14.035</v>
      </c>
      <c r="U115" s="185">
        <f t="shared" si="56"/>
        <v>16.04</v>
      </c>
      <c r="V115" s="183">
        <v>190</v>
      </c>
      <c r="W115" s="183">
        <f t="shared" si="57"/>
        <v>38</v>
      </c>
      <c r="X115" s="183">
        <f t="shared" si="58"/>
        <v>66.5</v>
      </c>
      <c r="Y115" s="183">
        <f>I115*V115/100</f>
        <v>76</v>
      </c>
    </row>
    <row r="116" spans="2:25" ht="18.75" x14ac:dyDescent="0.3">
      <c r="B116" s="24"/>
      <c r="C116" s="24"/>
      <c r="D116" s="24"/>
      <c r="E116" s="24"/>
      <c r="F116" s="24"/>
      <c r="G116" s="24"/>
      <c r="H116" s="24"/>
      <c r="I116" s="24"/>
      <c r="J116" s="107"/>
      <c r="K116" s="111">
        <f>SUM(K85:K115)</f>
        <v>43.032299999999992</v>
      </c>
      <c r="L116" s="111">
        <f>SUM(L85:L115)</f>
        <v>61.555299999999995</v>
      </c>
      <c r="M116" s="111">
        <f>SUM(M85:M115)</f>
        <v>74.929299999999984</v>
      </c>
      <c r="N116" s="111"/>
      <c r="O116" s="111">
        <f>SUM(O85:O115)</f>
        <v>25.239299999999997</v>
      </c>
      <c r="P116" s="111">
        <f>SUM(P85:P115)</f>
        <v>33.694300000000013</v>
      </c>
      <c r="Q116" s="111">
        <f>SUM(Q85:Q115)</f>
        <v>39.743300000000005</v>
      </c>
      <c r="R116" s="111"/>
      <c r="S116" s="111">
        <f>SUM(S85:S115)</f>
        <v>99.624799999999979</v>
      </c>
      <c r="T116" s="111">
        <f>SUM(T85:T115)</f>
        <v>126.6968</v>
      </c>
      <c r="U116" s="111">
        <f>SUM(U85:U115)</f>
        <v>134.2578</v>
      </c>
      <c r="V116" s="111"/>
      <c r="W116" s="111">
        <f>SUM(W85:W115)</f>
        <v>668.82300000000021</v>
      </c>
      <c r="X116" s="111">
        <f>SUM(X85:X115)</f>
        <v>865.93300000000011</v>
      </c>
      <c r="Y116" s="111">
        <f>SUM(Y85:Y115)</f>
        <v>939.2230000000003</v>
      </c>
    </row>
    <row r="117" spans="2:25" ht="15.75" x14ac:dyDescent="0.25">
      <c r="B117" s="223" t="s">
        <v>37</v>
      </c>
      <c r="C117" s="223"/>
      <c r="D117" s="223"/>
      <c r="E117" s="223"/>
      <c r="F117" s="24"/>
      <c r="G117" s="24"/>
      <c r="H117" s="24"/>
      <c r="I117" s="24"/>
      <c r="J117" s="107"/>
      <c r="K117" s="107"/>
      <c r="L117" s="107"/>
      <c r="M117" s="107"/>
      <c r="N117" s="107"/>
      <c r="O117" s="107"/>
      <c r="P117" s="107"/>
      <c r="Q117" s="107"/>
      <c r="R117" s="107"/>
      <c r="S117" s="107"/>
      <c r="T117" s="107"/>
      <c r="U117" s="107"/>
      <c r="V117" s="107"/>
      <c r="W117" s="107"/>
      <c r="X117" s="107"/>
      <c r="Y117" s="288"/>
    </row>
    <row r="118" spans="2:25" ht="15.75" x14ac:dyDescent="0.25">
      <c r="B118" s="24" t="s">
        <v>15</v>
      </c>
      <c r="C118" s="24"/>
      <c r="D118" s="24"/>
      <c r="E118" s="24"/>
      <c r="F118" s="24"/>
      <c r="G118" s="24"/>
      <c r="H118" s="24"/>
      <c r="I118" s="24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07"/>
      <c r="Y118" s="288"/>
    </row>
    <row r="119" spans="2:25" x14ac:dyDescent="0.25"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</row>
    <row r="120" spans="2:25" ht="15.75" x14ac:dyDescent="0.25">
      <c r="B120" s="24" t="s">
        <v>24</v>
      </c>
      <c r="C120" s="24"/>
      <c r="D120" s="24"/>
      <c r="E120" s="24"/>
      <c r="F120" s="24"/>
      <c r="G120" s="24"/>
      <c r="H120" s="24"/>
      <c r="I120" s="24"/>
      <c r="J120" s="130"/>
      <c r="K120" s="130"/>
      <c r="L120" s="130"/>
      <c r="M120" s="107"/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288"/>
    </row>
    <row r="121" spans="2:25" ht="15.75" x14ac:dyDescent="0.25">
      <c r="B121" s="249" t="s">
        <v>126</v>
      </c>
      <c r="C121" s="218">
        <v>60</v>
      </c>
      <c r="D121" s="218">
        <v>100</v>
      </c>
      <c r="E121" s="218">
        <v>100</v>
      </c>
      <c r="F121" s="3" t="s">
        <v>16</v>
      </c>
      <c r="G121" s="189">
        <v>52</v>
      </c>
      <c r="H121" s="189">
        <v>86</v>
      </c>
      <c r="I121" s="74">
        <v>86</v>
      </c>
      <c r="J121" s="185">
        <v>1.3</v>
      </c>
      <c r="K121" s="185">
        <f t="shared" ref="K121:K132" si="60">G121*J121/100</f>
        <v>0.67600000000000005</v>
      </c>
      <c r="L121" s="185">
        <f t="shared" ref="L121:L132" si="61">H121*J121/100</f>
        <v>1.1179999999999999</v>
      </c>
      <c r="M121" s="185">
        <f t="shared" ref="M121:M132" si="62">I121*J121/100</f>
        <v>1.1179999999999999</v>
      </c>
      <c r="N121" s="185">
        <v>0.1</v>
      </c>
      <c r="O121" s="185">
        <f t="shared" ref="O121:O132" si="63">G121*N121/100</f>
        <v>5.2000000000000005E-2</v>
      </c>
      <c r="P121" s="185">
        <f t="shared" ref="P121:P132" si="64">H121*N121/100</f>
        <v>8.5999999999999993E-2</v>
      </c>
      <c r="Q121" s="185">
        <f t="shared" ref="Q121:Q132" si="65">I121*N121/100</f>
        <v>8.5999999999999993E-2</v>
      </c>
      <c r="R121" s="185">
        <v>7</v>
      </c>
      <c r="S121" s="185">
        <f t="shared" ref="S121:S132" si="66">G121*R121/100</f>
        <v>3.64</v>
      </c>
      <c r="T121" s="185">
        <f t="shared" ref="T121:T132" si="67">H121*R121/100</f>
        <v>6.02</v>
      </c>
      <c r="U121" s="185">
        <f t="shared" ref="U121:U132" si="68">I121*R121/100</f>
        <v>6.02</v>
      </c>
      <c r="V121" s="185">
        <v>33</v>
      </c>
      <c r="W121" s="185">
        <f t="shared" ref="W121:W132" si="69">G121*V121/100</f>
        <v>17.16</v>
      </c>
      <c r="X121" s="185">
        <f>H121*V121/100</f>
        <v>28.38</v>
      </c>
      <c r="Y121" s="185">
        <f>I121*V121/100</f>
        <v>28.38</v>
      </c>
    </row>
    <row r="122" spans="2:25" ht="15.75" x14ac:dyDescent="0.25">
      <c r="B122" s="250"/>
      <c r="C122" s="205"/>
      <c r="D122" s="205"/>
      <c r="E122" s="205"/>
      <c r="F122" s="3" t="s">
        <v>71</v>
      </c>
      <c r="G122" s="189">
        <v>3</v>
      </c>
      <c r="H122" s="189">
        <v>4</v>
      </c>
      <c r="I122" s="74">
        <v>4</v>
      </c>
      <c r="J122" s="185">
        <v>23.5</v>
      </c>
      <c r="K122" s="185">
        <f t="shared" si="60"/>
        <v>0.70499999999999996</v>
      </c>
      <c r="L122" s="185">
        <f t="shared" si="61"/>
        <v>0.94</v>
      </c>
      <c r="M122" s="185">
        <f t="shared" si="62"/>
        <v>0.94</v>
      </c>
      <c r="N122" s="185">
        <v>30.9</v>
      </c>
      <c r="O122" s="185">
        <f t="shared" si="63"/>
        <v>0.92699999999999994</v>
      </c>
      <c r="P122" s="185">
        <f t="shared" si="64"/>
        <v>1.236</v>
      </c>
      <c r="Q122" s="185">
        <f t="shared" si="65"/>
        <v>1.236</v>
      </c>
      <c r="R122" s="185">
        <v>0</v>
      </c>
      <c r="S122" s="185">
        <f t="shared" si="66"/>
        <v>0</v>
      </c>
      <c r="T122" s="185">
        <f t="shared" si="67"/>
        <v>0</v>
      </c>
      <c r="U122" s="185">
        <f t="shared" si="68"/>
        <v>0</v>
      </c>
      <c r="V122" s="185">
        <v>380</v>
      </c>
      <c r="W122" s="185">
        <f t="shared" si="69"/>
        <v>11.4</v>
      </c>
      <c r="X122" s="185">
        <f>H122*V122/100</f>
        <v>15.2</v>
      </c>
      <c r="Y122" s="185">
        <f>I122*V122/100</f>
        <v>15.2</v>
      </c>
    </row>
    <row r="123" spans="2:25" ht="15.75" x14ac:dyDescent="0.25">
      <c r="B123" s="224"/>
      <c r="C123" s="206"/>
      <c r="D123" s="206"/>
      <c r="E123" s="206"/>
      <c r="F123" s="3" t="s">
        <v>13</v>
      </c>
      <c r="G123" s="189">
        <v>6</v>
      </c>
      <c r="H123" s="189">
        <v>10</v>
      </c>
      <c r="I123" s="74">
        <v>10</v>
      </c>
      <c r="J123" s="185">
        <v>0</v>
      </c>
      <c r="K123" s="185">
        <f t="shared" si="60"/>
        <v>0</v>
      </c>
      <c r="L123" s="185">
        <f t="shared" si="61"/>
        <v>0</v>
      </c>
      <c r="M123" s="185">
        <f t="shared" si="62"/>
        <v>0</v>
      </c>
      <c r="N123" s="185">
        <v>99.9</v>
      </c>
      <c r="O123" s="185">
        <f t="shared" si="63"/>
        <v>5.9940000000000007</v>
      </c>
      <c r="P123" s="185">
        <f t="shared" si="64"/>
        <v>9.99</v>
      </c>
      <c r="Q123" s="185">
        <f t="shared" si="65"/>
        <v>9.99</v>
      </c>
      <c r="R123" s="185">
        <v>0</v>
      </c>
      <c r="S123" s="185">
        <f t="shared" si="66"/>
        <v>0</v>
      </c>
      <c r="T123" s="185">
        <f t="shared" si="67"/>
        <v>0</v>
      </c>
      <c r="U123" s="185">
        <f t="shared" si="68"/>
        <v>0</v>
      </c>
      <c r="V123" s="185">
        <v>899</v>
      </c>
      <c r="W123" s="185">
        <f t="shared" si="69"/>
        <v>53.94</v>
      </c>
      <c r="X123" s="185">
        <f>H123*V123/100</f>
        <v>89.9</v>
      </c>
      <c r="Y123" s="185">
        <f>I123*V123/100</f>
        <v>89.9</v>
      </c>
    </row>
    <row r="124" spans="2:25" ht="31.5" x14ac:dyDescent="0.25">
      <c r="B124" s="215" t="s">
        <v>41</v>
      </c>
      <c r="C124" s="216">
        <v>200</v>
      </c>
      <c r="D124" s="216">
        <v>200</v>
      </c>
      <c r="E124" s="216">
        <v>250</v>
      </c>
      <c r="F124" s="9" t="s">
        <v>85</v>
      </c>
      <c r="G124" s="95">
        <v>80</v>
      </c>
      <c r="H124" s="95">
        <v>80</v>
      </c>
      <c r="I124" s="96">
        <v>143</v>
      </c>
      <c r="J124" s="185">
        <v>67.7</v>
      </c>
      <c r="K124" s="185">
        <f t="shared" si="60"/>
        <v>54.16</v>
      </c>
      <c r="L124" s="185">
        <f t="shared" si="61"/>
        <v>54.16</v>
      </c>
      <c r="M124" s="185">
        <f t="shared" si="62"/>
        <v>96.811000000000007</v>
      </c>
      <c r="N124" s="185">
        <v>18.899999999999999</v>
      </c>
      <c r="O124" s="185">
        <f t="shared" si="63"/>
        <v>15.12</v>
      </c>
      <c r="P124" s="185">
        <f t="shared" si="64"/>
        <v>15.12</v>
      </c>
      <c r="Q124" s="185">
        <f t="shared" si="65"/>
        <v>27.026999999999997</v>
      </c>
      <c r="R124" s="185">
        <v>12.4</v>
      </c>
      <c r="S124" s="185">
        <f t="shared" si="66"/>
        <v>9.92</v>
      </c>
      <c r="T124" s="185">
        <f t="shared" si="67"/>
        <v>9.92</v>
      </c>
      <c r="U124" s="185">
        <f t="shared" si="68"/>
        <v>17.731999999999999</v>
      </c>
      <c r="V124" s="185">
        <v>187</v>
      </c>
      <c r="W124" s="185">
        <f t="shared" si="69"/>
        <v>149.6</v>
      </c>
      <c r="X124" s="185">
        <f>(H124*V124)/100</f>
        <v>149.6</v>
      </c>
      <c r="Y124" s="185">
        <f>(I124*V124)/100</f>
        <v>267.41000000000003</v>
      </c>
    </row>
    <row r="125" spans="2:25" ht="15.75" customHeight="1" x14ac:dyDescent="0.25">
      <c r="B125" s="215"/>
      <c r="C125" s="216"/>
      <c r="D125" s="216"/>
      <c r="E125" s="216"/>
      <c r="F125" s="3" t="s">
        <v>32</v>
      </c>
      <c r="G125" s="95">
        <v>43</v>
      </c>
      <c r="H125" s="95">
        <v>43</v>
      </c>
      <c r="I125" s="96">
        <v>68</v>
      </c>
      <c r="J125" s="185">
        <v>7</v>
      </c>
      <c r="K125" s="185">
        <f t="shared" si="60"/>
        <v>3.01</v>
      </c>
      <c r="L125" s="185">
        <f t="shared" si="61"/>
        <v>3.01</v>
      </c>
      <c r="M125" s="185">
        <f t="shared" si="62"/>
        <v>4.76</v>
      </c>
      <c r="N125" s="185">
        <v>0.6</v>
      </c>
      <c r="O125" s="185">
        <f t="shared" si="63"/>
        <v>0.25800000000000001</v>
      </c>
      <c r="P125" s="185">
        <f t="shared" si="64"/>
        <v>0.25800000000000001</v>
      </c>
      <c r="Q125" s="185">
        <f t="shared" si="65"/>
        <v>0.40799999999999997</v>
      </c>
      <c r="R125" s="185">
        <v>77.3</v>
      </c>
      <c r="S125" s="185">
        <f t="shared" si="66"/>
        <v>33.239000000000004</v>
      </c>
      <c r="T125" s="185">
        <f t="shared" si="67"/>
        <v>33.239000000000004</v>
      </c>
      <c r="U125" s="185">
        <f t="shared" si="68"/>
        <v>52.563999999999993</v>
      </c>
      <c r="V125" s="185">
        <v>323</v>
      </c>
      <c r="W125" s="185">
        <f t="shared" si="69"/>
        <v>138.88999999999999</v>
      </c>
      <c r="X125" s="185">
        <f t="shared" ref="X125:X132" si="70">H125*V125/100</f>
        <v>138.88999999999999</v>
      </c>
      <c r="Y125" s="185">
        <f t="shared" ref="Y125:Y132" si="71">I125*V125/100</f>
        <v>219.64</v>
      </c>
    </row>
    <row r="126" spans="2:25" ht="15.75" x14ac:dyDescent="0.25">
      <c r="B126" s="215"/>
      <c r="C126" s="216"/>
      <c r="D126" s="216"/>
      <c r="E126" s="216"/>
      <c r="F126" s="3" t="s">
        <v>35</v>
      </c>
      <c r="G126" s="95">
        <v>13</v>
      </c>
      <c r="H126" s="95">
        <v>13</v>
      </c>
      <c r="I126" s="114">
        <v>10</v>
      </c>
      <c r="J126" s="185">
        <v>0</v>
      </c>
      <c r="K126" s="185">
        <f t="shared" si="60"/>
        <v>0</v>
      </c>
      <c r="L126" s="185">
        <f t="shared" si="61"/>
        <v>0</v>
      </c>
      <c r="M126" s="185">
        <f t="shared" si="62"/>
        <v>0</v>
      </c>
      <c r="N126" s="185">
        <v>99.9</v>
      </c>
      <c r="O126" s="185">
        <f t="shared" si="63"/>
        <v>12.987</v>
      </c>
      <c r="P126" s="185">
        <f t="shared" si="64"/>
        <v>12.987</v>
      </c>
      <c r="Q126" s="185">
        <f t="shared" si="65"/>
        <v>9.99</v>
      </c>
      <c r="R126" s="185">
        <v>0</v>
      </c>
      <c r="S126" s="185">
        <f t="shared" si="66"/>
        <v>0</v>
      </c>
      <c r="T126" s="185">
        <f t="shared" si="67"/>
        <v>0</v>
      </c>
      <c r="U126" s="185">
        <f t="shared" si="68"/>
        <v>0</v>
      </c>
      <c r="V126" s="185">
        <v>899</v>
      </c>
      <c r="W126" s="185">
        <f t="shared" si="69"/>
        <v>116.87</v>
      </c>
      <c r="X126" s="185">
        <f t="shared" si="70"/>
        <v>116.87</v>
      </c>
      <c r="Y126" s="185">
        <f t="shared" si="71"/>
        <v>89.9</v>
      </c>
    </row>
    <row r="127" spans="2:25" ht="17.25" customHeight="1" x14ac:dyDescent="0.25">
      <c r="B127" s="215"/>
      <c r="C127" s="216"/>
      <c r="D127" s="216"/>
      <c r="E127" s="216"/>
      <c r="F127" s="3" t="s">
        <v>11</v>
      </c>
      <c r="G127" s="95">
        <v>13</v>
      </c>
      <c r="H127" s="95">
        <v>13</v>
      </c>
      <c r="I127" s="96">
        <v>10</v>
      </c>
      <c r="J127" s="185">
        <v>1.7</v>
      </c>
      <c r="K127" s="185">
        <f t="shared" si="60"/>
        <v>0.22099999999999997</v>
      </c>
      <c r="L127" s="185">
        <f t="shared" si="61"/>
        <v>0.22099999999999997</v>
      </c>
      <c r="M127" s="185">
        <f t="shared" si="62"/>
        <v>0.17</v>
      </c>
      <c r="N127" s="185">
        <v>0</v>
      </c>
      <c r="O127" s="185">
        <f t="shared" si="63"/>
        <v>0</v>
      </c>
      <c r="P127" s="185">
        <f t="shared" si="64"/>
        <v>0</v>
      </c>
      <c r="Q127" s="185">
        <f t="shared" si="65"/>
        <v>0</v>
      </c>
      <c r="R127" s="185">
        <v>9.5</v>
      </c>
      <c r="S127" s="185">
        <f t="shared" si="66"/>
        <v>1.2350000000000001</v>
      </c>
      <c r="T127" s="185">
        <f t="shared" si="67"/>
        <v>1.2350000000000001</v>
      </c>
      <c r="U127" s="185">
        <f t="shared" si="68"/>
        <v>0.95</v>
      </c>
      <c r="V127" s="185">
        <v>43</v>
      </c>
      <c r="W127" s="185">
        <f t="shared" si="69"/>
        <v>5.59</v>
      </c>
      <c r="X127" s="185">
        <f t="shared" si="70"/>
        <v>5.59</v>
      </c>
      <c r="Y127" s="185">
        <f t="shared" si="71"/>
        <v>4.3</v>
      </c>
    </row>
    <row r="128" spans="2:25" ht="15.75" x14ac:dyDescent="0.25">
      <c r="B128" s="215"/>
      <c r="C128" s="216"/>
      <c r="D128" s="216"/>
      <c r="E128" s="216"/>
      <c r="F128" s="3" t="s">
        <v>16</v>
      </c>
      <c r="G128" s="95">
        <v>10</v>
      </c>
      <c r="H128" s="95">
        <v>10</v>
      </c>
      <c r="I128" s="96">
        <v>15</v>
      </c>
      <c r="J128" s="185">
        <v>1.3</v>
      </c>
      <c r="K128" s="185">
        <f t="shared" si="60"/>
        <v>0.13</v>
      </c>
      <c r="L128" s="185">
        <f t="shared" si="61"/>
        <v>0.13</v>
      </c>
      <c r="M128" s="185">
        <f t="shared" si="62"/>
        <v>0.19500000000000001</v>
      </c>
      <c r="N128" s="185">
        <v>0.1</v>
      </c>
      <c r="O128" s="185">
        <f t="shared" si="63"/>
        <v>0.01</v>
      </c>
      <c r="P128" s="185">
        <f t="shared" si="64"/>
        <v>0.01</v>
      </c>
      <c r="Q128" s="185">
        <f t="shared" si="65"/>
        <v>1.4999999999999999E-2</v>
      </c>
      <c r="R128" s="185">
        <v>7</v>
      </c>
      <c r="S128" s="185">
        <f t="shared" si="66"/>
        <v>0.7</v>
      </c>
      <c r="T128" s="185">
        <f t="shared" si="67"/>
        <v>0.7</v>
      </c>
      <c r="U128" s="185">
        <f t="shared" si="68"/>
        <v>1.05</v>
      </c>
      <c r="V128" s="185">
        <v>33</v>
      </c>
      <c r="W128" s="185">
        <f t="shared" si="69"/>
        <v>3.3</v>
      </c>
      <c r="X128" s="185">
        <f t="shared" si="70"/>
        <v>3.3</v>
      </c>
      <c r="Y128" s="185">
        <f t="shared" si="71"/>
        <v>4.95</v>
      </c>
    </row>
    <row r="129" spans="2:25" ht="15.75" x14ac:dyDescent="0.25">
      <c r="B129" s="215"/>
      <c r="C129" s="216"/>
      <c r="D129" s="216"/>
      <c r="E129" s="216"/>
      <c r="F129" s="3" t="s">
        <v>18</v>
      </c>
      <c r="G129" s="95">
        <v>10</v>
      </c>
      <c r="H129" s="95">
        <v>10</v>
      </c>
      <c r="I129" s="96">
        <v>15</v>
      </c>
      <c r="J129" s="185">
        <v>3.6</v>
      </c>
      <c r="K129" s="185">
        <f t="shared" si="60"/>
        <v>0.36</v>
      </c>
      <c r="L129" s="185">
        <f t="shared" si="61"/>
        <v>0.36</v>
      </c>
      <c r="M129" s="185">
        <f t="shared" si="62"/>
        <v>0.54</v>
      </c>
      <c r="N129" s="185">
        <v>0</v>
      </c>
      <c r="O129" s="185">
        <f t="shared" si="63"/>
        <v>0</v>
      </c>
      <c r="P129" s="185">
        <f t="shared" si="64"/>
        <v>0</v>
      </c>
      <c r="Q129" s="185">
        <f t="shared" si="65"/>
        <v>0</v>
      </c>
      <c r="R129" s="185">
        <v>11.8</v>
      </c>
      <c r="S129" s="185">
        <f t="shared" si="66"/>
        <v>1.18</v>
      </c>
      <c r="T129" s="185">
        <f t="shared" si="67"/>
        <v>1.18</v>
      </c>
      <c r="U129" s="185">
        <f t="shared" si="68"/>
        <v>1.77</v>
      </c>
      <c r="V129" s="185">
        <v>63</v>
      </c>
      <c r="W129" s="185">
        <f t="shared" si="69"/>
        <v>6.3</v>
      </c>
      <c r="X129" s="185">
        <f t="shared" si="70"/>
        <v>6.3</v>
      </c>
      <c r="Y129" s="185">
        <f t="shared" si="71"/>
        <v>9.4499999999999993</v>
      </c>
    </row>
    <row r="130" spans="2:25" ht="16.5" thickBot="1" x14ac:dyDescent="0.3">
      <c r="B130" s="215"/>
      <c r="C130" s="216"/>
      <c r="D130" s="216"/>
      <c r="E130" s="216"/>
      <c r="F130" s="37" t="s">
        <v>10</v>
      </c>
      <c r="G130" s="103">
        <v>1</v>
      </c>
      <c r="H130" s="103">
        <v>1</v>
      </c>
      <c r="I130" s="104">
        <v>1</v>
      </c>
      <c r="J130" s="185">
        <v>0</v>
      </c>
      <c r="K130" s="185">
        <f t="shared" si="60"/>
        <v>0</v>
      </c>
      <c r="L130" s="185">
        <f t="shared" si="61"/>
        <v>0</v>
      </c>
      <c r="M130" s="185">
        <f t="shared" si="62"/>
        <v>0</v>
      </c>
      <c r="N130" s="185">
        <v>0</v>
      </c>
      <c r="O130" s="185">
        <f t="shared" si="63"/>
        <v>0</v>
      </c>
      <c r="P130" s="185">
        <f t="shared" si="64"/>
        <v>0</v>
      </c>
      <c r="Q130" s="185">
        <f t="shared" si="65"/>
        <v>0</v>
      </c>
      <c r="R130" s="185">
        <v>0</v>
      </c>
      <c r="S130" s="185">
        <f t="shared" si="66"/>
        <v>0</v>
      </c>
      <c r="T130" s="185">
        <f t="shared" si="67"/>
        <v>0</v>
      </c>
      <c r="U130" s="185">
        <f t="shared" si="68"/>
        <v>0</v>
      </c>
      <c r="V130" s="185">
        <v>0</v>
      </c>
      <c r="W130" s="185">
        <f t="shared" si="69"/>
        <v>0</v>
      </c>
      <c r="X130" s="185">
        <f t="shared" si="70"/>
        <v>0</v>
      </c>
      <c r="Y130" s="185">
        <f t="shared" si="71"/>
        <v>0</v>
      </c>
    </row>
    <row r="131" spans="2:25" ht="15.75" x14ac:dyDescent="0.25">
      <c r="B131" s="249" t="s">
        <v>84</v>
      </c>
      <c r="C131" s="218">
        <v>200</v>
      </c>
      <c r="D131" s="218">
        <v>200</v>
      </c>
      <c r="E131" s="218">
        <v>200</v>
      </c>
      <c r="F131" s="135" t="s">
        <v>150</v>
      </c>
      <c r="G131" s="95">
        <v>1</v>
      </c>
      <c r="H131" s="95">
        <v>1</v>
      </c>
      <c r="I131" s="96">
        <v>1</v>
      </c>
      <c r="J131" s="185">
        <v>0.1</v>
      </c>
      <c r="K131" s="185">
        <f t="shared" si="60"/>
        <v>1E-3</v>
      </c>
      <c r="L131" s="185">
        <f t="shared" si="61"/>
        <v>1E-3</v>
      </c>
      <c r="M131" s="185">
        <f t="shared" si="62"/>
        <v>1E-3</v>
      </c>
      <c r="N131" s="185">
        <v>0</v>
      </c>
      <c r="O131" s="185">
        <f t="shared" si="63"/>
        <v>0</v>
      </c>
      <c r="P131" s="185">
        <f t="shared" si="64"/>
        <v>0</v>
      </c>
      <c r="Q131" s="185">
        <f t="shared" si="65"/>
        <v>0</v>
      </c>
      <c r="R131" s="185">
        <v>0</v>
      </c>
      <c r="S131" s="185">
        <f t="shared" si="66"/>
        <v>0</v>
      </c>
      <c r="T131" s="185">
        <f t="shared" si="67"/>
        <v>0</v>
      </c>
      <c r="U131" s="185">
        <f t="shared" si="68"/>
        <v>0</v>
      </c>
      <c r="V131" s="185">
        <v>5</v>
      </c>
      <c r="W131" s="185">
        <f t="shared" si="69"/>
        <v>0.05</v>
      </c>
      <c r="X131" s="185">
        <f t="shared" si="70"/>
        <v>0.05</v>
      </c>
      <c r="Y131" s="185">
        <f t="shared" si="71"/>
        <v>0.05</v>
      </c>
    </row>
    <row r="132" spans="2:25" ht="15.75" x14ac:dyDescent="0.25">
      <c r="B132" s="224"/>
      <c r="C132" s="206"/>
      <c r="D132" s="206"/>
      <c r="E132" s="206"/>
      <c r="F132" s="3" t="s">
        <v>19</v>
      </c>
      <c r="G132" s="95">
        <v>15</v>
      </c>
      <c r="H132" s="95">
        <v>15</v>
      </c>
      <c r="I132" s="96">
        <v>15</v>
      </c>
      <c r="J132" s="185">
        <v>0</v>
      </c>
      <c r="K132" s="185">
        <f t="shared" si="60"/>
        <v>0</v>
      </c>
      <c r="L132" s="185">
        <f t="shared" si="61"/>
        <v>0</v>
      </c>
      <c r="M132" s="185">
        <f t="shared" si="62"/>
        <v>0</v>
      </c>
      <c r="N132" s="185">
        <v>0</v>
      </c>
      <c r="O132" s="185">
        <f t="shared" si="63"/>
        <v>0</v>
      </c>
      <c r="P132" s="185">
        <f t="shared" si="64"/>
        <v>0</v>
      </c>
      <c r="Q132" s="185">
        <f t="shared" si="65"/>
        <v>0</v>
      </c>
      <c r="R132" s="185">
        <v>99.8</v>
      </c>
      <c r="S132" s="185">
        <f t="shared" si="66"/>
        <v>14.97</v>
      </c>
      <c r="T132" s="185">
        <f t="shared" si="67"/>
        <v>14.97</v>
      </c>
      <c r="U132" s="185">
        <f t="shared" si="68"/>
        <v>14.97</v>
      </c>
      <c r="V132" s="185">
        <v>374</v>
      </c>
      <c r="W132" s="185">
        <f t="shared" si="69"/>
        <v>56.1</v>
      </c>
      <c r="X132" s="185">
        <f t="shared" si="70"/>
        <v>56.1</v>
      </c>
      <c r="Y132" s="185">
        <f t="shared" si="71"/>
        <v>56.1</v>
      </c>
    </row>
    <row r="133" spans="2:25" ht="15.75" customHeight="1" thickBot="1" x14ac:dyDescent="0.3">
      <c r="B133" s="3" t="s">
        <v>21</v>
      </c>
      <c r="C133" s="189">
        <v>100</v>
      </c>
      <c r="D133" s="189">
        <v>100</v>
      </c>
      <c r="E133" s="189">
        <v>100</v>
      </c>
      <c r="F133" s="3" t="s">
        <v>22</v>
      </c>
      <c r="G133" s="95">
        <v>100</v>
      </c>
      <c r="H133" s="95">
        <v>100</v>
      </c>
      <c r="I133" s="96">
        <v>100</v>
      </c>
      <c r="J133" s="115">
        <v>0.4</v>
      </c>
      <c r="K133" s="115">
        <v>0.4</v>
      </c>
      <c r="L133" s="115">
        <v>0.4</v>
      </c>
      <c r="M133" s="115">
        <v>0.4</v>
      </c>
      <c r="N133" s="115">
        <v>0</v>
      </c>
      <c r="O133" s="115">
        <v>0</v>
      </c>
      <c r="P133" s="115">
        <v>0</v>
      </c>
      <c r="Q133" s="115">
        <v>0</v>
      </c>
      <c r="R133" s="115">
        <v>11.3</v>
      </c>
      <c r="S133" s="115">
        <v>11.3</v>
      </c>
      <c r="T133" s="115">
        <v>11.3</v>
      </c>
      <c r="U133" s="115">
        <v>11.3</v>
      </c>
      <c r="V133" s="115">
        <v>46</v>
      </c>
      <c r="W133" s="115">
        <v>46</v>
      </c>
      <c r="X133" s="115">
        <v>46</v>
      </c>
      <c r="Y133" s="289">
        <v>46</v>
      </c>
    </row>
    <row r="134" spans="2:25" ht="15.75" customHeight="1" thickBot="1" x14ac:dyDescent="0.3">
      <c r="B134" s="10" t="s">
        <v>14</v>
      </c>
      <c r="C134" s="189">
        <v>20</v>
      </c>
      <c r="D134" s="189">
        <v>35</v>
      </c>
      <c r="E134" s="189">
        <v>40</v>
      </c>
      <c r="F134" s="29" t="s">
        <v>14</v>
      </c>
      <c r="G134" s="99">
        <v>20</v>
      </c>
      <c r="H134" s="99">
        <v>35</v>
      </c>
      <c r="I134" s="100">
        <v>40</v>
      </c>
      <c r="J134" s="185">
        <v>6.5</v>
      </c>
      <c r="K134" s="183">
        <f>G134*J134/100</f>
        <v>1.3</v>
      </c>
      <c r="L134" s="183">
        <f>H134*J134/100</f>
        <v>2.2749999999999999</v>
      </c>
      <c r="M134" s="183">
        <f>I134*J134/100</f>
        <v>2.6</v>
      </c>
      <c r="N134" s="183">
        <v>1</v>
      </c>
      <c r="O134" s="183">
        <f>G134*N134/100</f>
        <v>0.2</v>
      </c>
      <c r="P134" s="183">
        <f>H134*N134/100</f>
        <v>0.35</v>
      </c>
      <c r="Q134" s="183">
        <f>I134*N134/100</f>
        <v>0.4</v>
      </c>
      <c r="R134" s="183">
        <v>40.1</v>
      </c>
      <c r="S134" s="183">
        <f>G134*R134/100</f>
        <v>8.02</v>
      </c>
      <c r="T134" s="183">
        <f>H134*R134/100</f>
        <v>14.035</v>
      </c>
      <c r="U134" s="183">
        <f>I134*R134/100</f>
        <v>16.04</v>
      </c>
      <c r="V134" s="183">
        <v>190</v>
      </c>
      <c r="W134" s="183">
        <f>G134*V134/100</f>
        <v>38</v>
      </c>
      <c r="X134" s="183">
        <f>H134*V134/100</f>
        <v>66.5</v>
      </c>
      <c r="Y134" s="183">
        <f>I134*V134/100</f>
        <v>76</v>
      </c>
    </row>
    <row r="135" spans="2:25" ht="18.75" x14ac:dyDescent="0.3">
      <c r="B135" s="24"/>
      <c r="C135" s="24"/>
      <c r="D135" s="24"/>
      <c r="E135" s="24"/>
      <c r="F135" s="24"/>
      <c r="G135" s="24"/>
      <c r="H135" s="24"/>
      <c r="I135" s="24"/>
      <c r="J135" s="107"/>
      <c r="K135" s="116">
        <f>SUM(K124:K134)</f>
        <v>59.581999999999987</v>
      </c>
      <c r="L135" s="116">
        <f>SUM(L124:L134)</f>
        <v>60.556999999999988</v>
      </c>
      <c r="M135" s="116">
        <f>SUM(M124:M134)</f>
        <v>105.47700000000002</v>
      </c>
      <c r="N135" s="116"/>
      <c r="O135" s="116">
        <f>SUM(O124:O134)</f>
        <v>28.575000000000003</v>
      </c>
      <c r="P135" s="116">
        <f>SUM(P124:P134)</f>
        <v>28.725000000000005</v>
      </c>
      <c r="Q135" s="116">
        <f>SUM(Q124:Q134)</f>
        <v>37.839999999999996</v>
      </c>
      <c r="R135" s="116"/>
      <c r="S135" s="116">
        <f>SUM(S124:S134)</f>
        <v>80.564000000000007</v>
      </c>
      <c r="T135" s="116">
        <f>SUM(T124:T134)</f>
        <v>86.579000000000008</v>
      </c>
      <c r="U135" s="116">
        <f>SUM(U124:U134)</f>
        <v>116.37599999999998</v>
      </c>
      <c r="V135" s="116"/>
      <c r="W135" s="116">
        <f>SUM(W121:W134)</f>
        <v>643.20000000000005</v>
      </c>
      <c r="X135" s="116">
        <f>SUM(X121:X134)</f>
        <v>722.68</v>
      </c>
      <c r="Y135" s="116">
        <f>SUM(Y121:Y134)</f>
        <v>907.28</v>
      </c>
    </row>
    <row r="136" spans="2:25" x14ac:dyDescent="0.25"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</row>
    <row r="137" spans="2:25" x14ac:dyDescent="0.25"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</row>
    <row r="138" spans="2:25" x14ac:dyDescent="0.25"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</row>
    <row r="139" spans="2:25" x14ac:dyDescent="0.25"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</row>
    <row r="140" spans="2:25" x14ac:dyDescent="0.25"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</row>
    <row r="141" spans="2:25" x14ac:dyDescent="0.25"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</row>
    <row r="142" spans="2:25" ht="16.5" thickBot="1" x14ac:dyDescent="0.3">
      <c r="B142" s="24" t="s">
        <v>38</v>
      </c>
      <c r="C142" s="24"/>
      <c r="D142" s="24"/>
      <c r="E142" s="24"/>
      <c r="F142" s="24"/>
      <c r="G142" s="24"/>
      <c r="H142" s="24"/>
      <c r="I142" s="24"/>
      <c r="J142" s="107"/>
      <c r="K142" s="107"/>
      <c r="L142" s="107"/>
      <c r="M142" s="107"/>
      <c r="N142" s="107"/>
      <c r="O142" s="107"/>
      <c r="P142" s="107"/>
      <c r="Q142" s="107"/>
      <c r="R142" s="107"/>
      <c r="S142" s="107"/>
      <c r="T142" s="107"/>
      <c r="U142" s="107"/>
      <c r="V142" s="107"/>
      <c r="W142" s="107"/>
      <c r="X142" s="107"/>
      <c r="Y142" s="288"/>
    </row>
    <row r="143" spans="2:25" ht="15.75" customHeight="1" x14ac:dyDescent="0.25">
      <c r="B143" s="220" t="s">
        <v>113</v>
      </c>
      <c r="C143" s="217">
        <v>60</v>
      </c>
      <c r="D143" s="217">
        <v>100</v>
      </c>
      <c r="E143" s="217">
        <v>100</v>
      </c>
      <c r="F143" s="47" t="s">
        <v>115</v>
      </c>
      <c r="G143" s="93">
        <v>25</v>
      </c>
      <c r="H143" s="93">
        <v>41</v>
      </c>
      <c r="I143" s="94">
        <v>41</v>
      </c>
      <c r="J143" s="185">
        <v>0.6</v>
      </c>
      <c r="K143" s="185">
        <f t="shared" ref="K143:K159" si="72">G143*J143/100</f>
        <v>0.15</v>
      </c>
      <c r="L143" s="185">
        <f t="shared" ref="L143:L159" si="73">H143*J143/100</f>
        <v>0.24599999999999997</v>
      </c>
      <c r="M143" s="185">
        <f t="shared" ref="M143:M159" si="74">I143*J143/100</f>
        <v>0.24599999999999997</v>
      </c>
      <c r="N143" s="185">
        <v>0</v>
      </c>
      <c r="O143" s="185">
        <f t="shared" ref="O143:O159" si="75">G143*N143/100</f>
        <v>0</v>
      </c>
      <c r="P143" s="185">
        <f t="shared" ref="P143:P159" si="76">H143*N143/100</f>
        <v>0</v>
      </c>
      <c r="Q143" s="185">
        <f t="shared" ref="Q143:Q159" si="77">I143*N143/100</f>
        <v>0</v>
      </c>
      <c r="R143" s="185">
        <v>4.2</v>
      </c>
      <c r="S143" s="185">
        <f t="shared" ref="S143:S159" si="78">G143*R143/100</f>
        <v>1.05</v>
      </c>
      <c r="T143" s="185">
        <f t="shared" ref="T143:T159" si="79">H143*R143/100</f>
        <v>1.7220000000000002</v>
      </c>
      <c r="U143" s="185">
        <f t="shared" ref="U143:U159" si="80">I143*R143/100</f>
        <v>1.7220000000000002</v>
      </c>
      <c r="V143" s="185">
        <v>0.8</v>
      </c>
      <c r="W143" s="185">
        <f t="shared" ref="W143:W159" si="81">G143*V143/100</f>
        <v>0.2</v>
      </c>
      <c r="X143" s="185">
        <f t="shared" ref="X143:X159" si="82">H143*V143/100</f>
        <v>0.32800000000000007</v>
      </c>
      <c r="Y143" s="185">
        <v>19</v>
      </c>
    </row>
    <row r="144" spans="2:25" ht="15.75" x14ac:dyDescent="0.25">
      <c r="B144" s="221"/>
      <c r="C144" s="216"/>
      <c r="D144" s="216"/>
      <c r="E144" s="216"/>
      <c r="F144" s="3" t="s">
        <v>114</v>
      </c>
      <c r="G144" s="189">
        <v>18</v>
      </c>
      <c r="H144" s="189">
        <v>30</v>
      </c>
      <c r="I144" s="74">
        <v>30</v>
      </c>
      <c r="J144" s="185">
        <v>1.3</v>
      </c>
      <c r="K144" s="185">
        <f t="shared" si="72"/>
        <v>0.23400000000000001</v>
      </c>
      <c r="L144" s="185">
        <f t="shared" si="73"/>
        <v>0.39</v>
      </c>
      <c r="M144" s="185">
        <f t="shared" si="74"/>
        <v>0.39</v>
      </c>
      <c r="N144" s="185">
        <v>0.1</v>
      </c>
      <c r="O144" s="185">
        <f t="shared" si="75"/>
        <v>1.8000000000000002E-2</v>
      </c>
      <c r="P144" s="185">
        <f t="shared" si="76"/>
        <v>0.03</v>
      </c>
      <c r="Q144" s="185">
        <f t="shared" si="77"/>
        <v>0.03</v>
      </c>
      <c r="R144" s="185">
        <v>7</v>
      </c>
      <c r="S144" s="185">
        <f t="shared" si="78"/>
        <v>1.26</v>
      </c>
      <c r="T144" s="185">
        <f t="shared" si="79"/>
        <v>2.1</v>
      </c>
      <c r="U144" s="185">
        <f t="shared" si="80"/>
        <v>2.1</v>
      </c>
      <c r="V144" s="185">
        <v>33</v>
      </c>
      <c r="W144" s="185">
        <f t="shared" si="81"/>
        <v>5.94</v>
      </c>
      <c r="X144" s="185">
        <f t="shared" si="82"/>
        <v>9.9</v>
      </c>
      <c r="Y144" s="185">
        <f t="shared" ref="Y144:Y159" si="83">I144*V144/100</f>
        <v>9.9</v>
      </c>
    </row>
    <row r="145" spans="2:41" ht="15.75" x14ac:dyDescent="0.25">
      <c r="B145" s="222"/>
      <c r="C145" s="218"/>
      <c r="D145" s="218"/>
      <c r="E145" s="218"/>
      <c r="F145" s="61" t="s">
        <v>11</v>
      </c>
      <c r="G145" s="181">
        <v>6</v>
      </c>
      <c r="H145" s="181">
        <v>10</v>
      </c>
      <c r="I145" s="193">
        <v>10</v>
      </c>
      <c r="J145" s="185">
        <v>1.7</v>
      </c>
      <c r="K145" s="185">
        <f t="shared" si="72"/>
        <v>0.10199999999999999</v>
      </c>
      <c r="L145" s="185">
        <f t="shared" si="73"/>
        <v>0.17</v>
      </c>
      <c r="M145" s="185">
        <f t="shared" si="74"/>
        <v>0.17</v>
      </c>
      <c r="N145" s="185">
        <v>0</v>
      </c>
      <c r="O145" s="185">
        <f t="shared" si="75"/>
        <v>0</v>
      </c>
      <c r="P145" s="185">
        <f t="shared" si="76"/>
        <v>0</v>
      </c>
      <c r="Q145" s="185">
        <f t="shared" si="77"/>
        <v>0</v>
      </c>
      <c r="R145" s="185">
        <v>9.5</v>
      </c>
      <c r="S145" s="185">
        <f t="shared" si="78"/>
        <v>0.56999999999999995</v>
      </c>
      <c r="T145" s="185">
        <f t="shared" si="79"/>
        <v>0.95</v>
      </c>
      <c r="U145" s="185">
        <f t="shared" si="80"/>
        <v>0.95</v>
      </c>
      <c r="V145" s="185">
        <v>43</v>
      </c>
      <c r="W145" s="185">
        <f t="shared" si="81"/>
        <v>2.58</v>
      </c>
      <c r="X145" s="185">
        <f t="shared" si="82"/>
        <v>4.3</v>
      </c>
      <c r="Y145" s="185">
        <f t="shared" si="83"/>
        <v>4.3</v>
      </c>
    </row>
    <row r="146" spans="2:41" ht="15.75" x14ac:dyDescent="0.25">
      <c r="B146" s="222"/>
      <c r="C146" s="218"/>
      <c r="D146" s="218"/>
      <c r="E146" s="218"/>
      <c r="F146" s="45" t="s">
        <v>10</v>
      </c>
      <c r="G146" s="189">
        <v>1</v>
      </c>
      <c r="H146" s="189">
        <v>1</v>
      </c>
      <c r="I146" s="74">
        <v>1</v>
      </c>
      <c r="J146" s="185">
        <v>0</v>
      </c>
      <c r="K146" s="185">
        <f t="shared" si="72"/>
        <v>0</v>
      </c>
      <c r="L146" s="185">
        <f t="shared" si="73"/>
        <v>0</v>
      </c>
      <c r="M146" s="185">
        <f t="shared" si="74"/>
        <v>0</v>
      </c>
      <c r="N146" s="185">
        <v>0</v>
      </c>
      <c r="O146" s="185">
        <f t="shared" si="75"/>
        <v>0</v>
      </c>
      <c r="P146" s="185">
        <f t="shared" si="76"/>
        <v>0</v>
      </c>
      <c r="Q146" s="185">
        <f t="shared" si="77"/>
        <v>0</v>
      </c>
      <c r="R146" s="185">
        <v>0</v>
      </c>
      <c r="S146" s="185">
        <f t="shared" si="78"/>
        <v>0</v>
      </c>
      <c r="T146" s="185">
        <f t="shared" si="79"/>
        <v>0</v>
      </c>
      <c r="U146" s="185">
        <f t="shared" si="80"/>
        <v>0</v>
      </c>
      <c r="V146" s="185">
        <v>0</v>
      </c>
      <c r="W146" s="185">
        <f t="shared" si="81"/>
        <v>0</v>
      </c>
      <c r="X146" s="185">
        <f t="shared" si="82"/>
        <v>0</v>
      </c>
      <c r="Y146" s="185">
        <f t="shared" si="83"/>
        <v>0</v>
      </c>
    </row>
    <row r="147" spans="2:41" ht="16.5" thickBot="1" x14ac:dyDescent="0.3">
      <c r="B147" s="242"/>
      <c r="C147" s="219"/>
      <c r="D147" s="219"/>
      <c r="E147" s="219"/>
      <c r="F147" s="49" t="s">
        <v>13</v>
      </c>
      <c r="G147" s="192">
        <v>3</v>
      </c>
      <c r="H147" s="192">
        <v>4</v>
      </c>
      <c r="I147" s="86">
        <v>5</v>
      </c>
      <c r="J147" s="185">
        <v>0</v>
      </c>
      <c r="K147" s="185">
        <f t="shared" si="72"/>
        <v>0</v>
      </c>
      <c r="L147" s="185">
        <f t="shared" si="73"/>
        <v>0</v>
      </c>
      <c r="M147" s="185">
        <f t="shared" si="74"/>
        <v>0</v>
      </c>
      <c r="N147" s="185">
        <v>99.9</v>
      </c>
      <c r="O147" s="185">
        <f t="shared" si="75"/>
        <v>2.9970000000000003</v>
      </c>
      <c r="P147" s="185">
        <f t="shared" si="76"/>
        <v>3.9960000000000004</v>
      </c>
      <c r="Q147" s="185">
        <f t="shared" si="77"/>
        <v>4.9950000000000001</v>
      </c>
      <c r="R147" s="185">
        <v>0</v>
      </c>
      <c r="S147" s="185">
        <f t="shared" si="78"/>
        <v>0</v>
      </c>
      <c r="T147" s="185">
        <f t="shared" si="79"/>
        <v>0</v>
      </c>
      <c r="U147" s="185">
        <f t="shared" si="80"/>
        <v>0</v>
      </c>
      <c r="V147" s="185">
        <v>899</v>
      </c>
      <c r="W147" s="185">
        <f t="shared" si="81"/>
        <v>26.97</v>
      </c>
      <c r="X147" s="185">
        <f t="shared" si="82"/>
        <v>35.96</v>
      </c>
      <c r="Y147" s="185">
        <f t="shared" si="83"/>
        <v>44.95</v>
      </c>
    </row>
    <row r="148" spans="2:41" ht="63" x14ac:dyDescent="0.25">
      <c r="B148" s="215" t="s">
        <v>81</v>
      </c>
      <c r="C148" s="217">
        <v>200</v>
      </c>
      <c r="D148" s="217">
        <v>200</v>
      </c>
      <c r="E148" s="217">
        <v>250</v>
      </c>
      <c r="F148" s="62" t="s">
        <v>153</v>
      </c>
      <c r="G148" s="93">
        <v>109</v>
      </c>
      <c r="H148" s="93">
        <v>109</v>
      </c>
      <c r="I148" s="94">
        <v>145</v>
      </c>
      <c r="J148" s="185">
        <v>18.2</v>
      </c>
      <c r="K148" s="185">
        <f t="shared" si="72"/>
        <v>19.838000000000001</v>
      </c>
      <c r="L148" s="185">
        <f t="shared" si="73"/>
        <v>19.838000000000001</v>
      </c>
      <c r="M148" s="185">
        <f t="shared" si="74"/>
        <v>26.39</v>
      </c>
      <c r="N148" s="185">
        <v>18.399999999999999</v>
      </c>
      <c r="O148" s="185">
        <f t="shared" si="75"/>
        <v>20.055999999999997</v>
      </c>
      <c r="P148" s="185">
        <f t="shared" si="76"/>
        <v>20.055999999999997</v>
      </c>
      <c r="Q148" s="185">
        <f t="shared" si="77"/>
        <v>26.68</v>
      </c>
      <c r="R148" s="185">
        <v>0.7</v>
      </c>
      <c r="S148" s="185">
        <f t="shared" si="78"/>
        <v>0.76300000000000001</v>
      </c>
      <c r="T148" s="185">
        <f t="shared" si="79"/>
        <v>0.76300000000000001</v>
      </c>
      <c r="U148" s="185">
        <f t="shared" si="80"/>
        <v>1.0149999999999999</v>
      </c>
      <c r="V148" s="185">
        <v>241</v>
      </c>
      <c r="W148" s="185">
        <f t="shared" si="81"/>
        <v>262.69</v>
      </c>
      <c r="X148" s="185">
        <f t="shared" si="82"/>
        <v>262.69</v>
      </c>
      <c r="Y148" s="25">
        <f t="shared" si="83"/>
        <v>349.45</v>
      </c>
    </row>
    <row r="149" spans="2:41" ht="15.75" x14ac:dyDescent="0.25">
      <c r="B149" s="215"/>
      <c r="C149" s="206"/>
      <c r="D149" s="206"/>
      <c r="E149" s="206"/>
      <c r="F149" s="3" t="s">
        <v>13</v>
      </c>
      <c r="G149" s="101">
        <v>5</v>
      </c>
      <c r="H149" s="101">
        <v>5</v>
      </c>
      <c r="I149" s="102">
        <v>6</v>
      </c>
      <c r="J149" s="185">
        <v>0</v>
      </c>
      <c r="K149" s="185">
        <f t="shared" si="72"/>
        <v>0</v>
      </c>
      <c r="L149" s="185">
        <f t="shared" si="73"/>
        <v>0</v>
      </c>
      <c r="M149" s="185">
        <f t="shared" si="74"/>
        <v>0</v>
      </c>
      <c r="N149" s="185">
        <v>99.9</v>
      </c>
      <c r="O149" s="185">
        <f t="shared" si="75"/>
        <v>4.9950000000000001</v>
      </c>
      <c r="P149" s="185">
        <f t="shared" si="76"/>
        <v>4.9950000000000001</v>
      </c>
      <c r="Q149" s="185">
        <f t="shared" si="77"/>
        <v>5.9940000000000007</v>
      </c>
      <c r="R149" s="185">
        <v>0</v>
      </c>
      <c r="S149" s="185">
        <f t="shared" si="78"/>
        <v>0</v>
      </c>
      <c r="T149" s="185">
        <f t="shared" si="79"/>
        <v>0</v>
      </c>
      <c r="U149" s="185">
        <f t="shared" si="80"/>
        <v>0</v>
      </c>
      <c r="V149" s="185">
        <v>899</v>
      </c>
      <c r="W149" s="185">
        <f t="shared" si="81"/>
        <v>44.95</v>
      </c>
      <c r="X149" s="185">
        <f t="shared" si="82"/>
        <v>44.95</v>
      </c>
      <c r="Y149" s="185">
        <f t="shared" si="83"/>
        <v>53.94</v>
      </c>
    </row>
    <row r="150" spans="2:41" ht="15.75" x14ac:dyDescent="0.25">
      <c r="B150" s="215"/>
      <c r="C150" s="216"/>
      <c r="D150" s="216"/>
      <c r="E150" s="216"/>
      <c r="F150" s="3" t="s">
        <v>17</v>
      </c>
      <c r="G150" s="95">
        <v>80</v>
      </c>
      <c r="H150" s="95">
        <v>80</v>
      </c>
      <c r="I150" s="96">
        <v>96</v>
      </c>
      <c r="J150" s="185">
        <v>2</v>
      </c>
      <c r="K150" s="185">
        <f t="shared" si="72"/>
        <v>1.6</v>
      </c>
      <c r="L150" s="185">
        <f t="shared" si="73"/>
        <v>1.6</v>
      </c>
      <c r="M150" s="185">
        <f t="shared" si="74"/>
        <v>1.92</v>
      </c>
      <c r="N150" s="185">
        <v>0.1</v>
      </c>
      <c r="O150" s="185">
        <f t="shared" si="75"/>
        <v>0.08</v>
      </c>
      <c r="P150" s="185">
        <f t="shared" si="76"/>
        <v>0.08</v>
      </c>
      <c r="Q150" s="185">
        <f t="shared" si="77"/>
        <v>9.6000000000000016E-2</v>
      </c>
      <c r="R150" s="185">
        <v>19.7</v>
      </c>
      <c r="S150" s="185">
        <f t="shared" si="78"/>
        <v>15.76</v>
      </c>
      <c r="T150" s="185">
        <f t="shared" si="79"/>
        <v>15.76</v>
      </c>
      <c r="U150" s="185">
        <f t="shared" si="80"/>
        <v>18.911999999999999</v>
      </c>
      <c r="V150" s="185">
        <v>83</v>
      </c>
      <c r="W150" s="185">
        <f t="shared" si="81"/>
        <v>66.400000000000006</v>
      </c>
      <c r="X150" s="185">
        <f t="shared" si="82"/>
        <v>66.400000000000006</v>
      </c>
      <c r="Y150" s="185">
        <f t="shared" si="83"/>
        <v>79.680000000000007</v>
      </c>
    </row>
    <row r="151" spans="2:41" ht="15.75" x14ac:dyDescent="0.25">
      <c r="B151" s="215"/>
      <c r="C151" s="216"/>
      <c r="D151" s="216"/>
      <c r="E151" s="216"/>
      <c r="F151" s="3" t="s">
        <v>16</v>
      </c>
      <c r="G151" s="95">
        <v>18</v>
      </c>
      <c r="H151" s="95">
        <v>18</v>
      </c>
      <c r="I151" s="96">
        <v>21</v>
      </c>
      <c r="J151" s="185">
        <v>1.3</v>
      </c>
      <c r="K151" s="185">
        <f t="shared" si="72"/>
        <v>0.23400000000000001</v>
      </c>
      <c r="L151" s="185">
        <f t="shared" si="73"/>
        <v>0.23400000000000001</v>
      </c>
      <c r="M151" s="185">
        <f t="shared" si="74"/>
        <v>0.27300000000000002</v>
      </c>
      <c r="N151" s="185">
        <v>0.1</v>
      </c>
      <c r="O151" s="185">
        <f t="shared" si="75"/>
        <v>1.8000000000000002E-2</v>
      </c>
      <c r="P151" s="185">
        <f t="shared" si="76"/>
        <v>1.8000000000000002E-2</v>
      </c>
      <c r="Q151" s="185">
        <f t="shared" si="77"/>
        <v>2.1000000000000001E-2</v>
      </c>
      <c r="R151" s="185">
        <v>7</v>
      </c>
      <c r="S151" s="185">
        <f t="shared" si="78"/>
        <v>1.26</v>
      </c>
      <c r="T151" s="185">
        <f t="shared" si="79"/>
        <v>1.26</v>
      </c>
      <c r="U151" s="185">
        <f t="shared" si="80"/>
        <v>1.47</v>
      </c>
      <c r="V151" s="185">
        <v>33</v>
      </c>
      <c r="W151" s="185">
        <f t="shared" si="81"/>
        <v>5.94</v>
      </c>
      <c r="X151" s="185">
        <f t="shared" si="82"/>
        <v>5.94</v>
      </c>
      <c r="Y151" s="185">
        <f t="shared" si="83"/>
        <v>6.93</v>
      </c>
    </row>
    <row r="152" spans="2:41" ht="15.75" x14ac:dyDescent="0.25">
      <c r="B152" s="215"/>
      <c r="C152" s="216"/>
      <c r="D152" s="216"/>
      <c r="E152" s="216"/>
      <c r="F152" s="3" t="s">
        <v>11</v>
      </c>
      <c r="G152" s="95">
        <v>10</v>
      </c>
      <c r="H152" s="95">
        <v>10</v>
      </c>
      <c r="I152" s="96">
        <v>12</v>
      </c>
      <c r="J152" s="185">
        <v>1.7</v>
      </c>
      <c r="K152" s="185">
        <f t="shared" si="72"/>
        <v>0.17</v>
      </c>
      <c r="L152" s="185">
        <f t="shared" si="73"/>
        <v>0.17</v>
      </c>
      <c r="M152" s="185">
        <f t="shared" si="74"/>
        <v>0.20399999999999999</v>
      </c>
      <c r="N152" s="185">
        <v>0</v>
      </c>
      <c r="O152" s="185">
        <f t="shared" si="75"/>
        <v>0</v>
      </c>
      <c r="P152" s="185">
        <f t="shared" si="76"/>
        <v>0</v>
      </c>
      <c r="Q152" s="185">
        <f t="shared" si="77"/>
        <v>0</v>
      </c>
      <c r="R152" s="185">
        <v>9.5</v>
      </c>
      <c r="S152" s="185">
        <f t="shared" si="78"/>
        <v>0.95</v>
      </c>
      <c r="T152" s="185">
        <f t="shared" si="79"/>
        <v>0.95</v>
      </c>
      <c r="U152" s="185">
        <f t="shared" si="80"/>
        <v>1.1399999999999999</v>
      </c>
      <c r="V152" s="185">
        <v>43</v>
      </c>
      <c r="W152" s="185">
        <f t="shared" si="81"/>
        <v>4.3</v>
      </c>
      <c r="X152" s="185">
        <f t="shared" si="82"/>
        <v>4.3</v>
      </c>
      <c r="Y152" s="185">
        <f t="shared" si="83"/>
        <v>5.16</v>
      </c>
    </row>
    <row r="153" spans="2:41" ht="15.75" x14ac:dyDescent="0.25">
      <c r="B153" s="215"/>
      <c r="C153" s="216"/>
      <c r="D153" s="216"/>
      <c r="E153" s="216"/>
      <c r="F153" s="3" t="s">
        <v>18</v>
      </c>
      <c r="G153" s="189">
        <v>6</v>
      </c>
      <c r="H153" s="189">
        <v>6</v>
      </c>
      <c r="I153" s="74">
        <v>7</v>
      </c>
      <c r="J153" s="185">
        <v>3.6</v>
      </c>
      <c r="K153" s="185">
        <f t="shared" si="72"/>
        <v>0.21600000000000003</v>
      </c>
      <c r="L153" s="185">
        <f t="shared" si="73"/>
        <v>0.21600000000000003</v>
      </c>
      <c r="M153" s="185">
        <f t="shared" si="74"/>
        <v>0.252</v>
      </c>
      <c r="N153" s="185">
        <v>0</v>
      </c>
      <c r="O153" s="185">
        <f t="shared" si="75"/>
        <v>0</v>
      </c>
      <c r="P153" s="185">
        <f t="shared" si="76"/>
        <v>0</v>
      </c>
      <c r="Q153" s="185">
        <f t="shared" si="77"/>
        <v>0</v>
      </c>
      <c r="R153" s="185">
        <v>11.8</v>
      </c>
      <c r="S153" s="185">
        <f t="shared" si="78"/>
        <v>0.70800000000000007</v>
      </c>
      <c r="T153" s="185">
        <f t="shared" si="79"/>
        <v>0.70800000000000007</v>
      </c>
      <c r="U153" s="185">
        <f t="shared" si="80"/>
        <v>0.82600000000000007</v>
      </c>
      <c r="V153" s="185">
        <v>63</v>
      </c>
      <c r="W153" s="185">
        <f t="shared" si="81"/>
        <v>3.78</v>
      </c>
      <c r="X153" s="185">
        <f t="shared" si="82"/>
        <v>3.78</v>
      </c>
      <c r="Y153" s="185">
        <f t="shared" si="83"/>
        <v>4.41</v>
      </c>
    </row>
    <row r="154" spans="2:41" ht="15.75" x14ac:dyDescent="0.25">
      <c r="B154" s="215"/>
      <c r="C154" s="216"/>
      <c r="D154" s="216"/>
      <c r="E154" s="216"/>
      <c r="F154" s="45" t="s">
        <v>64</v>
      </c>
      <c r="G154" s="189">
        <v>2</v>
      </c>
      <c r="H154" s="189">
        <v>2</v>
      </c>
      <c r="I154" s="74">
        <v>3</v>
      </c>
      <c r="J154" s="185">
        <v>11.1</v>
      </c>
      <c r="K154" s="185">
        <f t="shared" si="72"/>
        <v>0.222</v>
      </c>
      <c r="L154" s="185">
        <f t="shared" si="73"/>
        <v>0.222</v>
      </c>
      <c r="M154" s="185">
        <f t="shared" si="74"/>
        <v>0.33299999999999996</v>
      </c>
      <c r="N154" s="185">
        <v>1.5</v>
      </c>
      <c r="O154" s="185">
        <f t="shared" si="75"/>
        <v>0.03</v>
      </c>
      <c r="P154" s="185">
        <f t="shared" si="76"/>
        <v>0.03</v>
      </c>
      <c r="Q154" s="185">
        <f t="shared" si="77"/>
        <v>4.4999999999999998E-2</v>
      </c>
      <c r="R154" s="185">
        <v>67.8</v>
      </c>
      <c r="S154" s="185">
        <f t="shared" si="78"/>
        <v>1.3559999999999999</v>
      </c>
      <c r="T154" s="185">
        <f t="shared" si="79"/>
        <v>1.3559999999999999</v>
      </c>
      <c r="U154" s="185">
        <f t="shared" si="80"/>
        <v>2.0339999999999998</v>
      </c>
      <c r="V154" s="185">
        <v>329</v>
      </c>
      <c r="W154" s="185">
        <f t="shared" si="81"/>
        <v>6.58</v>
      </c>
      <c r="X154" s="185">
        <f t="shared" si="82"/>
        <v>6.58</v>
      </c>
      <c r="Y154" s="185">
        <f t="shared" si="83"/>
        <v>9.8699999999999992</v>
      </c>
    </row>
    <row r="155" spans="2:41" ht="16.5" thickBot="1" x14ac:dyDescent="0.3">
      <c r="B155" s="215"/>
      <c r="C155" s="219"/>
      <c r="D155" s="219"/>
      <c r="E155" s="219"/>
      <c r="F155" s="37" t="s">
        <v>10</v>
      </c>
      <c r="G155" s="192">
        <v>1</v>
      </c>
      <c r="H155" s="192">
        <v>1</v>
      </c>
      <c r="I155" s="86">
        <v>1</v>
      </c>
      <c r="J155" s="185">
        <v>0</v>
      </c>
      <c r="K155" s="185">
        <f t="shared" si="72"/>
        <v>0</v>
      </c>
      <c r="L155" s="185">
        <f t="shared" si="73"/>
        <v>0</v>
      </c>
      <c r="M155" s="185">
        <f t="shared" si="74"/>
        <v>0</v>
      </c>
      <c r="N155" s="185">
        <v>0</v>
      </c>
      <c r="O155" s="185">
        <f t="shared" si="75"/>
        <v>0</v>
      </c>
      <c r="P155" s="185">
        <f t="shared" si="76"/>
        <v>0</v>
      </c>
      <c r="Q155" s="185">
        <f t="shared" si="77"/>
        <v>0</v>
      </c>
      <c r="R155" s="185">
        <v>0</v>
      </c>
      <c r="S155" s="185">
        <f t="shared" si="78"/>
        <v>0</v>
      </c>
      <c r="T155" s="185">
        <f t="shared" si="79"/>
        <v>0</v>
      </c>
      <c r="U155" s="185">
        <f t="shared" si="80"/>
        <v>0</v>
      </c>
      <c r="V155" s="185">
        <v>0</v>
      </c>
      <c r="W155" s="185">
        <f t="shared" si="81"/>
        <v>0</v>
      </c>
      <c r="X155" s="185">
        <f t="shared" si="82"/>
        <v>0</v>
      </c>
      <c r="Y155" s="185">
        <f t="shared" si="83"/>
        <v>0</v>
      </c>
    </row>
    <row r="156" spans="2:41" ht="15.75" customHeight="1" x14ac:dyDescent="0.25">
      <c r="B156" s="249" t="s">
        <v>39</v>
      </c>
      <c r="C156" s="218">
        <v>200</v>
      </c>
      <c r="D156" s="218">
        <v>200</v>
      </c>
      <c r="E156" s="218">
        <v>200</v>
      </c>
      <c r="F156" s="3" t="s">
        <v>102</v>
      </c>
      <c r="G156" s="4">
        <v>20</v>
      </c>
      <c r="H156" s="105">
        <v>20</v>
      </c>
      <c r="I156" s="106">
        <v>20</v>
      </c>
      <c r="J156" s="185">
        <v>2.2999999999999998</v>
      </c>
      <c r="K156" s="185">
        <f t="shared" si="72"/>
        <v>0.46</v>
      </c>
      <c r="L156" s="185">
        <f t="shared" si="73"/>
        <v>0.46</v>
      </c>
      <c r="M156" s="185">
        <f t="shared" si="74"/>
        <v>0.46</v>
      </c>
      <c r="N156" s="185">
        <v>0</v>
      </c>
      <c r="O156" s="185">
        <f t="shared" si="75"/>
        <v>0</v>
      </c>
      <c r="P156" s="185">
        <f t="shared" si="76"/>
        <v>0</v>
      </c>
      <c r="Q156" s="185">
        <f t="shared" si="77"/>
        <v>0</v>
      </c>
      <c r="R156" s="185">
        <v>59</v>
      </c>
      <c r="S156" s="185">
        <f t="shared" si="78"/>
        <v>11.8</v>
      </c>
      <c r="T156" s="185">
        <f t="shared" si="79"/>
        <v>11.8</v>
      </c>
      <c r="U156" s="185">
        <f t="shared" si="80"/>
        <v>11.8</v>
      </c>
      <c r="V156" s="185">
        <v>245</v>
      </c>
      <c r="W156" s="185">
        <f t="shared" si="81"/>
        <v>49</v>
      </c>
      <c r="X156" s="185">
        <f t="shared" si="82"/>
        <v>49</v>
      </c>
      <c r="Y156" s="185">
        <f t="shared" si="83"/>
        <v>49</v>
      </c>
    </row>
    <row r="157" spans="2:41" ht="15.75" x14ac:dyDescent="0.25">
      <c r="B157" s="250"/>
      <c r="C157" s="205"/>
      <c r="D157" s="205"/>
      <c r="E157" s="205"/>
      <c r="F157" s="14" t="s">
        <v>19</v>
      </c>
      <c r="G157" s="189">
        <v>20</v>
      </c>
      <c r="H157" s="95">
        <v>20</v>
      </c>
      <c r="I157" s="96">
        <v>20</v>
      </c>
      <c r="J157" s="185">
        <v>0</v>
      </c>
      <c r="K157" s="185">
        <f t="shared" si="72"/>
        <v>0</v>
      </c>
      <c r="L157" s="185">
        <f t="shared" si="73"/>
        <v>0</v>
      </c>
      <c r="M157" s="185">
        <f t="shared" si="74"/>
        <v>0</v>
      </c>
      <c r="N157" s="185">
        <v>0</v>
      </c>
      <c r="O157" s="185">
        <f t="shared" si="75"/>
        <v>0</v>
      </c>
      <c r="P157" s="185">
        <f t="shared" si="76"/>
        <v>0</v>
      </c>
      <c r="Q157" s="185">
        <f t="shared" si="77"/>
        <v>0</v>
      </c>
      <c r="R157" s="185">
        <v>99.8</v>
      </c>
      <c r="S157" s="185">
        <f t="shared" si="78"/>
        <v>19.96</v>
      </c>
      <c r="T157" s="185">
        <f t="shared" si="79"/>
        <v>19.96</v>
      </c>
      <c r="U157" s="185">
        <f t="shared" si="80"/>
        <v>19.96</v>
      </c>
      <c r="V157" s="185">
        <v>374</v>
      </c>
      <c r="W157" s="185">
        <f t="shared" si="81"/>
        <v>74.8</v>
      </c>
      <c r="X157" s="185">
        <f t="shared" si="82"/>
        <v>74.8</v>
      </c>
      <c r="Y157" s="185">
        <f t="shared" si="83"/>
        <v>74.8</v>
      </c>
    </row>
    <row r="158" spans="2:41" ht="18" customHeight="1" thickBot="1" x14ac:dyDescent="0.3">
      <c r="B158" s="224"/>
      <c r="C158" s="206"/>
      <c r="D158" s="206"/>
      <c r="E158" s="206"/>
      <c r="F158" s="65" t="s">
        <v>20</v>
      </c>
      <c r="G158" s="181">
        <v>1</v>
      </c>
      <c r="H158" s="97">
        <v>1</v>
      </c>
      <c r="I158" s="98">
        <v>1</v>
      </c>
      <c r="J158" s="185">
        <v>0.5</v>
      </c>
      <c r="K158" s="185">
        <f t="shared" si="72"/>
        <v>5.0000000000000001E-3</v>
      </c>
      <c r="L158" s="185">
        <f t="shared" si="73"/>
        <v>5.0000000000000001E-3</v>
      </c>
      <c r="M158" s="185">
        <f t="shared" si="74"/>
        <v>5.0000000000000001E-3</v>
      </c>
      <c r="N158" s="185">
        <v>0.3</v>
      </c>
      <c r="O158" s="185">
        <f t="shared" si="75"/>
        <v>3.0000000000000001E-3</v>
      </c>
      <c r="P158" s="185">
        <f t="shared" si="76"/>
        <v>3.0000000000000001E-3</v>
      </c>
      <c r="Q158" s="185">
        <f t="shared" si="77"/>
        <v>3.0000000000000001E-3</v>
      </c>
      <c r="R158" s="185">
        <v>6.5</v>
      </c>
      <c r="S158" s="185">
        <f t="shared" si="78"/>
        <v>6.5000000000000002E-2</v>
      </c>
      <c r="T158" s="185">
        <f t="shared" si="79"/>
        <v>6.5000000000000002E-2</v>
      </c>
      <c r="U158" s="185">
        <f t="shared" si="80"/>
        <v>6.5000000000000002E-2</v>
      </c>
      <c r="V158" s="185">
        <v>22</v>
      </c>
      <c r="W158" s="185">
        <f t="shared" si="81"/>
        <v>0.22</v>
      </c>
      <c r="X158" s="185">
        <f t="shared" si="82"/>
        <v>0.22</v>
      </c>
      <c r="Y158" s="185">
        <f t="shared" si="83"/>
        <v>0.22</v>
      </c>
    </row>
    <row r="159" spans="2:41" ht="32.25" thickBot="1" x14ac:dyDescent="0.3">
      <c r="B159" s="10" t="s">
        <v>14</v>
      </c>
      <c r="C159" s="189">
        <v>20</v>
      </c>
      <c r="D159" s="189">
        <v>35</v>
      </c>
      <c r="E159" s="189">
        <v>40</v>
      </c>
      <c r="F159" s="29" t="s">
        <v>14</v>
      </c>
      <c r="G159" s="99">
        <v>20</v>
      </c>
      <c r="H159" s="99">
        <v>35</v>
      </c>
      <c r="I159" s="100">
        <v>40</v>
      </c>
      <c r="J159" s="185">
        <v>6.5</v>
      </c>
      <c r="K159" s="183">
        <f t="shared" si="72"/>
        <v>1.3</v>
      </c>
      <c r="L159" s="183">
        <f t="shared" si="73"/>
        <v>2.2749999999999999</v>
      </c>
      <c r="M159" s="183">
        <f t="shared" si="74"/>
        <v>2.6</v>
      </c>
      <c r="N159" s="183">
        <v>1</v>
      </c>
      <c r="O159" s="183">
        <f t="shared" si="75"/>
        <v>0.2</v>
      </c>
      <c r="P159" s="183">
        <f t="shared" si="76"/>
        <v>0.35</v>
      </c>
      <c r="Q159" s="183">
        <f t="shared" si="77"/>
        <v>0.4</v>
      </c>
      <c r="R159" s="183">
        <v>40.1</v>
      </c>
      <c r="S159" s="183">
        <f t="shared" si="78"/>
        <v>8.02</v>
      </c>
      <c r="T159" s="183">
        <f t="shared" si="79"/>
        <v>14.035</v>
      </c>
      <c r="U159" s="183">
        <f t="shared" si="80"/>
        <v>16.04</v>
      </c>
      <c r="V159" s="183">
        <v>190</v>
      </c>
      <c r="W159" s="183">
        <f t="shared" si="81"/>
        <v>38</v>
      </c>
      <c r="X159" s="183">
        <f t="shared" si="82"/>
        <v>66.5</v>
      </c>
      <c r="Y159" s="183">
        <f t="shared" si="83"/>
        <v>76</v>
      </c>
    </row>
    <row r="160" spans="2:41" ht="18.75" x14ac:dyDescent="0.3">
      <c r="B160" s="24"/>
      <c r="C160" s="24"/>
      <c r="D160" s="24"/>
      <c r="E160" s="24"/>
      <c r="F160" s="24"/>
      <c r="G160" s="24"/>
      <c r="H160" s="24"/>
      <c r="I160" s="24"/>
      <c r="J160" s="111"/>
      <c r="K160" s="111">
        <f>SUM(K143:K159)</f>
        <v>24.531000000000009</v>
      </c>
      <c r="L160" s="111">
        <f>SUM(L143:L159)</f>
        <v>25.826000000000008</v>
      </c>
      <c r="M160" s="111">
        <f>SUM(M143:M159)</f>
        <v>33.242999999999995</v>
      </c>
      <c r="N160" s="111"/>
      <c r="O160" s="111">
        <f>SUM(O143:O159)</f>
        <v>28.396999999999998</v>
      </c>
      <c r="P160" s="111">
        <f>SUM(P143:P159)</f>
        <v>29.558</v>
      </c>
      <c r="Q160" s="111">
        <f>SUM(Q143:Q159)</f>
        <v>38.263999999999996</v>
      </c>
      <c r="R160" s="111"/>
      <c r="S160" s="111">
        <f>SUM(S143:S159)</f>
        <v>63.522000000000006</v>
      </c>
      <c r="T160" s="111">
        <f>SUM(T143:T159)</f>
        <v>71.429000000000002</v>
      </c>
      <c r="U160" s="111">
        <f>SUM(U143:U159)</f>
        <v>78.033999999999992</v>
      </c>
      <c r="V160" s="111"/>
      <c r="W160" s="111">
        <f>SUM(W143:W159)</f>
        <v>592.35</v>
      </c>
      <c r="X160" s="111">
        <f>SUM(X143:X159)</f>
        <v>635.64800000000002</v>
      </c>
      <c r="Y160" s="119">
        <f>SUM(Y143:Y159)</f>
        <v>787.6099999999999</v>
      </c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0"/>
      <c r="AL160" s="111"/>
      <c r="AM160" s="111"/>
      <c r="AN160" s="111"/>
      <c r="AO160" s="111"/>
    </row>
    <row r="161" spans="2:25" x14ac:dyDescent="0.25">
      <c r="B161" s="20" t="s">
        <v>24</v>
      </c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</row>
    <row r="162" spans="2:25" ht="31.5" x14ac:dyDescent="0.25">
      <c r="B162" s="249" t="s">
        <v>76</v>
      </c>
      <c r="C162" s="218" t="s">
        <v>73</v>
      </c>
      <c r="D162" s="218" t="s">
        <v>74</v>
      </c>
      <c r="E162" s="218" t="s">
        <v>75</v>
      </c>
      <c r="F162" s="9" t="s">
        <v>72</v>
      </c>
      <c r="G162" s="97">
        <v>37</v>
      </c>
      <c r="H162" s="97">
        <v>56</v>
      </c>
      <c r="I162" s="98">
        <v>74</v>
      </c>
      <c r="J162" s="185">
        <v>67.7</v>
      </c>
      <c r="K162" s="185">
        <f t="shared" ref="K162:K183" si="84">G162*J162/100</f>
        <v>25.048999999999999</v>
      </c>
      <c r="L162" s="185">
        <f t="shared" ref="L162:L183" si="85">H162*J162/100</f>
        <v>37.912000000000006</v>
      </c>
      <c r="M162" s="185">
        <f t="shared" ref="M162:M183" si="86">I162*J162/100</f>
        <v>50.097999999999999</v>
      </c>
      <c r="N162" s="185">
        <v>18.899999999999999</v>
      </c>
      <c r="O162" s="185">
        <f t="shared" ref="O162:O183" si="87">G162*N162/100</f>
        <v>6.9929999999999994</v>
      </c>
      <c r="P162" s="185">
        <f t="shared" ref="P162:P183" si="88">H162*N162/100</f>
        <v>10.583999999999998</v>
      </c>
      <c r="Q162" s="185">
        <f t="shared" ref="Q162:Q183" si="89">I162*N162/100</f>
        <v>13.985999999999999</v>
      </c>
      <c r="R162" s="185">
        <v>12.4</v>
      </c>
      <c r="S162" s="185">
        <f t="shared" ref="S162:S183" si="90">G162*R162/100</f>
        <v>4.5880000000000001</v>
      </c>
      <c r="T162" s="185">
        <f t="shared" ref="T162:T183" si="91">H162*R162/100</f>
        <v>6.944</v>
      </c>
      <c r="U162" s="185">
        <f t="shared" ref="U162:U183" si="92">I162*R162/100</f>
        <v>9.1760000000000002</v>
      </c>
      <c r="V162" s="185">
        <v>187</v>
      </c>
      <c r="W162" s="185">
        <f t="shared" ref="W162:W183" si="93">G162*V162/100</f>
        <v>69.19</v>
      </c>
      <c r="X162" s="185">
        <f>(H162*V162)/100</f>
        <v>104.72</v>
      </c>
      <c r="Y162" s="185">
        <f>(I162*V162)/100</f>
        <v>138.38</v>
      </c>
    </row>
    <row r="163" spans="2:25" ht="31.5" x14ac:dyDescent="0.25">
      <c r="B163" s="250"/>
      <c r="C163" s="205"/>
      <c r="D163" s="205"/>
      <c r="E163" s="205"/>
      <c r="F163" s="10" t="s">
        <v>47</v>
      </c>
      <c r="G163" s="95">
        <v>9</v>
      </c>
      <c r="H163" s="95">
        <v>14</v>
      </c>
      <c r="I163" s="96">
        <v>10</v>
      </c>
      <c r="J163" s="185">
        <v>11.1</v>
      </c>
      <c r="K163" s="185">
        <f t="shared" si="84"/>
        <v>0.99899999999999989</v>
      </c>
      <c r="L163" s="185">
        <f t="shared" si="85"/>
        <v>1.554</v>
      </c>
      <c r="M163" s="185">
        <f t="shared" si="86"/>
        <v>1.1100000000000001</v>
      </c>
      <c r="N163" s="185">
        <v>1.5</v>
      </c>
      <c r="O163" s="185">
        <f t="shared" si="87"/>
        <v>0.13500000000000001</v>
      </c>
      <c r="P163" s="185">
        <f t="shared" si="88"/>
        <v>0.21</v>
      </c>
      <c r="Q163" s="185">
        <f t="shared" si="89"/>
        <v>0.15</v>
      </c>
      <c r="R163" s="185">
        <v>67.8</v>
      </c>
      <c r="S163" s="185">
        <f t="shared" si="90"/>
        <v>6.1019999999999994</v>
      </c>
      <c r="T163" s="185">
        <f t="shared" si="91"/>
        <v>9.4919999999999991</v>
      </c>
      <c r="U163" s="185">
        <f t="shared" si="92"/>
        <v>6.78</v>
      </c>
      <c r="V163" s="185">
        <v>329</v>
      </c>
      <c r="W163" s="185">
        <f t="shared" si="93"/>
        <v>29.61</v>
      </c>
      <c r="X163" s="185">
        <f t="shared" ref="X163:X183" si="94">H163*V163/100</f>
        <v>46.06</v>
      </c>
      <c r="Y163" s="185">
        <f t="shared" ref="Y163:Y183" si="95">I163*V163/100</f>
        <v>32.9</v>
      </c>
    </row>
    <row r="164" spans="2:25" ht="15.75" x14ac:dyDescent="0.25">
      <c r="B164" s="250"/>
      <c r="C164" s="205"/>
      <c r="D164" s="205"/>
      <c r="E164" s="205"/>
      <c r="F164" s="3" t="s">
        <v>58</v>
      </c>
      <c r="G164" s="95">
        <v>12</v>
      </c>
      <c r="H164" s="95">
        <v>17</v>
      </c>
      <c r="I164" s="96">
        <v>24</v>
      </c>
      <c r="J164" s="185">
        <v>7</v>
      </c>
      <c r="K164" s="185">
        <f t="shared" si="84"/>
        <v>0.84</v>
      </c>
      <c r="L164" s="185">
        <f t="shared" si="85"/>
        <v>1.19</v>
      </c>
      <c r="M164" s="185">
        <f t="shared" si="86"/>
        <v>1.68</v>
      </c>
      <c r="N164" s="185">
        <v>7.9</v>
      </c>
      <c r="O164" s="185">
        <f t="shared" si="87"/>
        <v>0.94800000000000006</v>
      </c>
      <c r="P164" s="185">
        <f t="shared" si="88"/>
        <v>1.3430000000000002</v>
      </c>
      <c r="Q164" s="185">
        <f t="shared" si="89"/>
        <v>1.8960000000000001</v>
      </c>
      <c r="R164" s="185">
        <v>9.5</v>
      </c>
      <c r="S164" s="185">
        <f t="shared" si="90"/>
        <v>1.1399999999999999</v>
      </c>
      <c r="T164" s="185">
        <f t="shared" si="91"/>
        <v>1.615</v>
      </c>
      <c r="U164" s="185">
        <f t="shared" si="92"/>
        <v>2.2799999999999998</v>
      </c>
      <c r="V164" s="185">
        <v>135</v>
      </c>
      <c r="W164" s="185">
        <f t="shared" si="93"/>
        <v>16.2</v>
      </c>
      <c r="X164" s="185">
        <f t="shared" si="94"/>
        <v>22.95</v>
      </c>
      <c r="Y164" s="185">
        <f t="shared" si="95"/>
        <v>32.4</v>
      </c>
    </row>
    <row r="165" spans="2:25" ht="30.75" customHeight="1" x14ac:dyDescent="0.25">
      <c r="B165" s="250"/>
      <c r="C165" s="205"/>
      <c r="D165" s="205"/>
      <c r="E165" s="205"/>
      <c r="F165" s="3" t="s">
        <v>34</v>
      </c>
      <c r="G165" s="95">
        <v>5</v>
      </c>
      <c r="H165" s="95">
        <v>8</v>
      </c>
      <c r="I165" s="96">
        <v>10</v>
      </c>
      <c r="J165" s="185">
        <v>12.2</v>
      </c>
      <c r="K165" s="185">
        <f t="shared" si="84"/>
        <v>0.61</v>
      </c>
      <c r="L165" s="185">
        <f t="shared" si="85"/>
        <v>0.97599999999999998</v>
      </c>
      <c r="M165" s="185">
        <f t="shared" si="86"/>
        <v>1.22</v>
      </c>
      <c r="N165" s="185">
        <v>1.5</v>
      </c>
      <c r="O165" s="185">
        <f t="shared" si="87"/>
        <v>7.4999999999999997E-2</v>
      </c>
      <c r="P165" s="185">
        <f t="shared" si="88"/>
        <v>0.12</v>
      </c>
      <c r="Q165" s="185">
        <f t="shared" si="89"/>
        <v>0.15</v>
      </c>
      <c r="R165" s="185">
        <v>76.5</v>
      </c>
      <c r="S165" s="185">
        <f t="shared" si="90"/>
        <v>3.8250000000000002</v>
      </c>
      <c r="T165" s="185">
        <f t="shared" si="91"/>
        <v>6.12</v>
      </c>
      <c r="U165" s="185">
        <f t="shared" si="92"/>
        <v>7.65</v>
      </c>
      <c r="V165" s="185">
        <v>368</v>
      </c>
      <c r="W165" s="185">
        <f t="shared" si="93"/>
        <v>18.399999999999999</v>
      </c>
      <c r="X165" s="185">
        <f t="shared" si="94"/>
        <v>29.44</v>
      </c>
      <c r="Y165" s="185">
        <f t="shared" si="95"/>
        <v>36.799999999999997</v>
      </c>
    </row>
    <row r="166" spans="2:25" ht="15.75" x14ac:dyDescent="0.25">
      <c r="B166" s="250"/>
      <c r="C166" s="205"/>
      <c r="D166" s="205"/>
      <c r="E166" s="205"/>
      <c r="F166" s="3" t="s">
        <v>35</v>
      </c>
      <c r="G166" s="189">
        <v>3</v>
      </c>
      <c r="H166" s="189">
        <v>5</v>
      </c>
      <c r="I166" s="74">
        <v>6</v>
      </c>
      <c r="J166" s="185">
        <v>0</v>
      </c>
      <c r="K166" s="185">
        <f t="shared" si="84"/>
        <v>0</v>
      </c>
      <c r="L166" s="185">
        <f t="shared" si="85"/>
        <v>0</v>
      </c>
      <c r="M166" s="185">
        <f t="shared" si="86"/>
        <v>0</v>
      </c>
      <c r="N166" s="185">
        <v>99.9</v>
      </c>
      <c r="O166" s="185">
        <f t="shared" si="87"/>
        <v>2.9970000000000003</v>
      </c>
      <c r="P166" s="185">
        <f t="shared" si="88"/>
        <v>4.9950000000000001</v>
      </c>
      <c r="Q166" s="185">
        <f t="shared" si="89"/>
        <v>5.9940000000000007</v>
      </c>
      <c r="R166" s="185">
        <v>0</v>
      </c>
      <c r="S166" s="185">
        <f t="shared" si="90"/>
        <v>0</v>
      </c>
      <c r="T166" s="185">
        <f t="shared" si="91"/>
        <v>0</v>
      </c>
      <c r="U166" s="185">
        <f t="shared" si="92"/>
        <v>0</v>
      </c>
      <c r="V166" s="185">
        <v>899</v>
      </c>
      <c r="W166" s="185">
        <f t="shared" si="93"/>
        <v>26.97</v>
      </c>
      <c r="X166" s="185">
        <f t="shared" si="94"/>
        <v>44.95</v>
      </c>
      <c r="Y166" s="185">
        <f t="shared" si="95"/>
        <v>53.94</v>
      </c>
    </row>
    <row r="167" spans="2:25" ht="16.5" thickBot="1" x14ac:dyDescent="0.3">
      <c r="B167" s="224"/>
      <c r="C167" s="206"/>
      <c r="D167" s="256"/>
      <c r="E167" s="256"/>
      <c r="F167" s="3" t="s">
        <v>10</v>
      </c>
      <c r="G167" s="189">
        <v>1</v>
      </c>
      <c r="H167" s="189">
        <v>1</v>
      </c>
      <c r="I167" s="74">
        <v>1</v>
      </c>
      <c r="J167" s="185">
        <v>0</v>
      </c>
      <c r="K167" s="185">
        <f t="shared" si="84"/>
        <v>0</v>
      </c>
      <c r="L167" s="185">
        <f t="shared" si="85"/>
        <v>0</v>
      </c>
      <c r="M167" s="185">
        <f t="shared" si="86"/>
        <v>0</v>
      </c>
      <c r="N167" s="185">
        <v>0</v>
      </c>
      <c r="O167" s="185">
        <f t="shared" si="87"/>
        <v>0</v>
      </c>
      <c r="P167" s="185">
        <f t="shared" si="88"/>
        <v>0</v>
      </c>
      <c r="Q167" s="185">
        <f t="shared" si="89"/>
        <v>0</v>
      </c>
      <c r="R167" s="185">
        <v>0</v>
      </c>
      <c r="S167" s="185">
        <f t="shared" si="90"/>
        <v>0</v>
      </c>
      <c r="T167" s="185">
        <f t="shared" si="91"/>
        <v>0</v>
      </c>
      <c r="U167" s="185">
        <f t="shared" si="92"/>
        <v>0</v>
      </c>
      <c r="V167" s="185">
        <v>0</v>
      </c>
      <c r="W167" s="185">
        <f t="shared" si="93"/>
        <v>0</v>
      </c>
      <c r="X167" s="185">
        <f t="shared" si="94"/>
        <v>0</v>
      </c>
      <c r="Y167" s="185">
        <f t="shared" si="95"/>
        <v>0</v>
      </c>
    </row>
    <row r="168" spans="2:25" ht="15.75" x14ac:dyDescent="0.25">
      <c r="B168" s="249" t="s">
        <v>66</v>
      </c>
      <c r="C168" s="290">
        <v>20</v>
      </c>
      <c r="D168" s="268">
        <v>20</v>
      </c>
      <c r="E168" s="268">
        <v>20</v>
      </c>
      <c r="F168" s="3" t="s">
        <v>63</v>
      </c>
      <c r="G168" s="4">
        <v>20</v>
      </c>
      <c r="H168" s="4">
        <v>20</v>
      </c>
      <c r="I168" s="4">
        <v>20</v>
      </c>
      <c r="J168" s="185">
        <v>2</v>
      </c>
      <c r="K168" s="185">
        <f t="shared" si="84"/>
        <v>0.4</v>
      </c>
      <c r="L168" s="185">
        <f t="shared" si="85"/>
        <v>0.4</v>
      </c>
      <c r="M168" s="185">
        <f t="shared" si="86"/>
        <v>0.4</v>
      </c>
      <c r="N168" s="185">
        <v>0.1</v>
      </c>
      <c r="O168" s="185">
        <f t="shared" si="87"/>
        <v>0.02</v>
      </c>
      <c r="P168" s="185">
        <f t="shared" si="88"/>
        <v>0.02</v>
      </c>
      <c r="Q168" s="185">
        <f t="shared" si="89"/>
        <v>0.02</v>
      </c>
      <c r="R168" s="185">
        <v>1.2</v>
      </c>
      <c r="S168" s="185">
        <f t="shared" si="90"/>
        <v>0.24</v>
      </c>
      <c r="T168" s="185">
        <f t="shared" si="91"/>
        <v>0.24</v>
      </c>
      <c r="U168" s="185">
        <f t="shared" si="92"/>
        <v>0.24</v>
      </c>
      <c r="V168" s="185">
        <v>13</v>
      </c>
      <c r="W168" s="185">
        <f t="shared" si="93"/>
        <v>2.6</v>
      </c>
      <c r="X168" s="185">
        <f t="shared" si="94"/>
        <v>2.6</v>
      </c>
      <c r="Y168" s="185">
        <f t="shared" si="95"/>
        <v>2.6</v>
      </c>
    </row>
    <row r="169" spans="2:25" ht="15.75" x14ac:dyDescent="0.25">
      <c r="B169" s="250"/>
      <c r="C169" s="291"/>
      <c r="D169" s="269"/>
      <c r="E169" s="269"/>
      <c r="F169" s="3" t="s">
        <v>35</v>
      </c>
      <c r="G169" s="4">
        <v>4</v>
      </c>
      <c r="H169" s="4">
        <v>4</v>
      </c>
      <c r="I169" s="4">
        <v>4</v>
      </c>
      <c r="J169" s="185">
        <v>0</v>
      </c>
      <c r="K169" s="185">
        <f t="shared" si="84"/>
        <v>0</v>
      </c>
      <c r="L169" s="185">
        <f t="shared" si="85"/>
        <v>0</v>
      </c>
      <c r="M169" s="185">
        <f t="shared" si="86"/>
        <v>0</v>
      </c>
      <c r="N169" s="185">
        <v>99.9</v>
      </c>
      <c r="O169" s="185">
        <f t="shared" si="87"/>
        <v>3.9960000000000004</v>
      </c>
      <c r="P169" s="185">
        <f t="shared" si="88"/>
        <v>3.9960000000000004</v>
      </c>
      <c r="Q169" s="185">
        <f t="shared" si="89"/>
        <v>3.9960000000000004</v>
      </c>
      <c r="R169" s="185">
        <v>0</v>
      </c>
      <c r="S169" s="185">
        <f t="shared" si="90"/>
        <v>0</v>
      </c>
      <c r="T169" s="185">
        <f t="shared" si="91"/>
        <v>0</v>
      </c>
      <c r="U169" s="185">
        <f t="shared" si="92"/>
        <v>0</v>
      </c>
      <c r="V169" s="185">
        <v>899</v>
      </c>
      <c r="W169" s="185">
        <f t="shared" si="93"/>
        <v>35.96</v>
      </c>
      <c r="X169" s="185">
        <f t="shared" si="94"/>
        <v>35.96</v>
      </c>
      <c r="Y169" s="185">
        <f t="shared" si="95"/>
        <v>35.96</v>
      </c>
    </row>
    <row r="170" spans="2:25" ht="15.75" x14ac:dyDescent="0.25">
      <c r="B170" s="250"/>
      <c r="C170" s="291"/>
      <c r="D170" s="269"/>
      <c r="E170" s="269"/>
      <c r="F170" s="3" t="s">
        <v>64</v>
      </c>
      <c r="G170" s="4">
        <v>10</v>
      </c>
      <c r="H170" s="4">
        <v>10</v>
      </c>
      <c r="I170" s="4">
        <v>10</v>
      </c>
      <c r="J170" s="185">
        <v>11.1</v>
      </c>
      <c r="K170" s="185">
        <f t="shared" si="84"/>
        <v>1.1100000000000001</v>
      </c>
      <c r="L170" s="185">
        <f t="shared" si="85"/>
        <v>1.1100000000000001</v>
      </c>
      <c r="M170" s="185">
        <f t="shared" si="86"/>
        <v>1.1100000000000001</v>
      </c>
      <c r="N170" s="185">
        <v>1.5</v>
      </c>
      <c r="O170" s="185">
        <f t="shared" si="87"/>
        <v>0.15</v>
      </c>
      <c r="P170" s="185">
        <f t="shared" si="88"/>
        <v>0.15</v>
      </c>
      <c r="Q170" s="185">
        <f t="shared" si="89"/>
        <v>0.15</v>
      </c>
      <c r="R170" s="185">
        <v>67.8</v>
      </c>
      <c r="S170" s="185">
        <f t="shared" si="90"/>
        <v>6.78</v>
      </c>
      <c r="T170" s="185">
        <f t="shared" si="91"/>
        <v>6.78</v>
      </c>
      <c r="U170" s="185">
        <f t="shared" si="92"/>
        <v>6.78</v>
      </c>
      <c r="V170" s="185">
        <v>329</v>
      </c>
      <c r="W170" s="185">
        <f t="shared" si="93"/>
        <v>32.9</v>
      </c>
      <c r="X170" s="185">
        <f t="shared" si="94"/>
        <v>32.9</v>
      </c>
      <c r="Y170" s="185">
        <f t="shared" si="95"/>
        <v>32.9</v>
      </c>
    </row>
    <row r="171" spans="2:25" ht="15.75" x14ac:dyDescent="0.25">
      <c r="B171" s="250"/>
      <c r="C171" s="291"/>
      <c r="D171" s="269"/>
      <c r="E171" s="269"/>
      <c r="F171" s="3" t="s">
        <v>65</v>
      </c>
      <c r="G171" s="4">
        <v>20</v>
      </c>
      <c r="H171" s="4">
        <v>20</v>
      </c>
      <c r="I171" s="4">
        <v>20</v>
      </c>
      <c r="J171" s="185">
        <v>3.6</v>
      </c>
      <c r="K171" s="185">
        <f t="shared" si="84"/>
        <v>0.72</v>
      </c>
      <c r="L171" s="185">
        <f t="shared" si="85"/>
        <v>0.72</v>
      </c>
      <c r="M171" s="185">
        <f t="shared" si="86"/>
        <v>0.72</v>
      </c>
      <c r="N171" s="185">
        <v>0</v>
      </c>
      <c r="O171" s="185">
        <f t="shared" si="87"/>
        <v>0</v>
      </c>
      <c r="P171" s="185">
        <f t="shared" si="88"/>
        <v>0</v>
      </c>
      <c r="Q171" s="185">
        <f t="shared" si="89"/>
        <v>0</v>
      </c>
      <c r="R171" s="185">
        <v>11.8</v>
      </c>
      <c r="S171" s="185">
        <f t="shared" si="90"/>
        <v>2.36</v>
      </c>
      <c r="T171" s="185">
        <f t="shared" si="91"/>
        <v>2.36</v>
      </c>
      <c r="U171" s="185">
        <f t="shared" si="92"/>
        <v>2.36</v>
      </c>
      <c r="V171" s="185">
        <v>63</v>
      </c>
      <c r="W171" s="185">
        <f t="shared" si="93"/>
        <v>12.6</v>
      </c>
      <c r="X171" s="185">
        <f t="shared" si="94"/>
        <v>12.6</v>
      </c>
      <c r="Y171" s="185">
        <f t="shared" si="95"/>
        <v>12.6</v>
      </c>
    </row>
    <row r="172" spans="2:25" ht="15.75" x14ac:dyDescent="0.25">
      <c r="B172" s="250"/>
      <c r="C172" s="291"/>
      <c r="D172" s="269"/>
      <c r="E172" s="269"/>
      <c r="F172" s="3" t="s">
        <v>16</v>
      </c>
      <c r="G172" s="4">
        <v>16</v>
      </c>
      <c r="H172" s="4">
        <v>16</v>
      </c>
      <c r="I172" s="4">
        <v>16</v>
      </c>
      <c r="J172" s="185">
        <v>1.3</v>
      </c>
      <c r="K172" s="185">
        <f t="shared" si="84"/>
        <v>0.20800000000000002</v>
      </c>
      <c r="L172" s="185">
        <f t="shared" si="85"/>
        <v>0.20800000000000002</v>
      </c>
      <c r="M172" s="185">
        <f t="shared" si="86"/>
        <v>0.20800000000000002</v>
      </c>
      <c r="N172" s="185">
        <v>0.1</v>
      </c>
      <c r="O172" s="185">
        <f t="shared" si="87"/>
        <v>1.6E-2</v>
      </c>
      <c r="P172" s="185">
        <f t="shared" si="88"/>
        <v>1.6E-2</v>
      </c>
      <c r="Q172" s="185">
        <f t="shared" si="89"/>
        <v>1.6E-2</v>
      </c>
      <c r="R172" s="185">
        <v>7</v>
      </c>
      <c r="S172" s="185">
        <f t="shared" si="90"/>
        <v>1.1200000000000001</v>
      </c>
      <c r="T172" s="185">
        <f t="shared" si="91"/>
        <v>1.1200000000000001</v>
      </c>
      <c r="U172" s="185">
        <f t="shared" si="92"/>
        <v>1.1200000000000001</v>
      </c>
      <c r="V172" s="185">
        <v>33</v>
      </c>
      <c r="W172" s="185">
        <f t="shared" si="93"/>
        <v>5.28</v>
      </c>
      <c r="X172" s="185">
        <f t="shared" si="94"/>
        <v>5.28</v>
      </c>
      <c r="Y172" s="185">
        <f t="shared" si="95"/>
        <v>5.28</v>
      </c>
    </row>
    <row r="173" spans="2:25" ht="15.75" x14ac:dyDescent="0.25">
      <c r="B173" s="250"/>
      <c r="C173" s="291"/>
      <c r="D173" s="269"/>
      <c r="E173" s="269"/>
      <c r="F173" s="3" t="s">
        <v>11</v>
      </c>
      <c r="G173" s="4">
        <v>4</v>
      </c>
      <c r="H173" s="4">
        <v>4</v>
      </c>
      <c r="I173" s="4">
        <v>4</v>
      </c>
      <c r="J173" s="185">
        <v>1.7</v>
      </c>
      <c r="K173" s="185">
        <f t="shared" si="84"/>
        <v>6.8000000000000005E-2</v>
      </c>
      <c r="L173" s="185">
        <f t="shared" si="85"/>
        <v>6.8000000000000005E-2</v>
      </c>
      <c r="M173" s="185">
        <f t="shared" si="86"/>
        <v>6.8000000000000005E-2</v>
      </c>
      <c r="N173" s="185">
        <v>0</v>
      </c>
      <c r="O173" s="185">
        <f t="shared" si="87"/>
        <v>0</v>
      </c>
      <c r="P173" s="185">
        <f t="shared" si="88"/>
        <v>0</v>
      </c>
      <c r="Q173" s="185">
        <f t="shared" si="89"/>
        <v>0</v>
      </c>
      <c r="R173" s="185">
        <v>9.5</v>
      </c>
      <c r="S173" s="185">
        <f t="shared" si="90"/>
        <v>0.38</v>
      </c>
      <c r="T173" s="185">
        <f t="shared" si="91"/>
        <v>0.38</v>
      </c>
      <c r="U173" s="185">
        <f t="shared" si="92"/>
        <v>0.38</v>
      </c>
      <c r="V173" s="185">
        <v>43</v>
      </c>
      <c r="W173" s="185">
        <f t="shared" si="93"/>
        <v>1.72</v>
      </c>
      <c r="X173" s="185">
        <f t="shared" si="94"/>
        <v>1.72</v>
      </c>
      <c r="Y173" s="185">
        <f t="shared" si="95"/>
        <v>1.72</v>
      </c>
    </row>
    <row r="174" spans="2:25" ht="15.75" x14ac:dyDescent="0.25">
      <c r="B174" s="250"/>
      <c r="C174" s="291"/>
      <c r="D174" s="269"/>
      <c r="E174" s="269"/>
      <c r="F174" s="3" t="s">
        <v>19</v>
      </c>
      <c r="G174" s="4">
        <v>3</v>
      </c>
      <c r="H174" s="4">
        <v>3</v>
      </c>
      <c r="I174" s="4">
        <v>3</v>
      </c>
      <c r="J174" s="185">
        <v>0</v>
      </c>
      <c r="K174" s="185">
        <f t="shared" si="84"/>
        <v>0</v>
      </c>
      <c r="L174" s="185">
        <f t="shared" si="85"/>
        <v>0</v>
      </c>
      <c r="M174" s="185">
        <f t="shared" si="86"/>
        <v>0</v>
      </c>
      <c r="N174" s="185">
        <v>0</v>
      </c>
      <c r="O174" s="185">
        <f t="shared" si="87"/>
        <v>0</v>
      </c>
      <c r="P174" s="185">
        <f t="shared" si="88"/>
        <v>0</v>
      </c>
      <c r="Q174" s="185">
        <f t="shared" si="89"/>
        <v>0</v>
      </c>
      <c r="R174" s="185">
        <v>99.8</v>
      </c>
      <c r="S174" s="185">
        <f t="shared" si="90"/>
        <v>2.9939999999999998</v>
      </c>
      <c r="T174" s="185">
        <f t="shared" si="91"/>
        <v>2.9939999999999998</v>
      </c>
      <c r="U174" s="185">
        <f t="shared" si="92"/>
        <v>2.9939999999999998</v>
      </c>
      <c r="V174" s="185">
        <v>374</v>
      </c>
      <c r="W174" s="185">
        <f t="shared" si="93"/>
        <v>11.22</v>
      </c>
      <c r="X174" s="185">
        <f t="shared" si="94"/>
        <v>11.22</v>
      </c>
      <c r="Y174" s="185">
        <f t="shared" si="95"/>
        <v>11.22</v>
      </c>
    </row>
    <row r="175" spans="2:25" ht="15.75" x14ac:dyDescent="0.25">
      <c r="B175" s="224"/>
      <c r="C175" s="292"/>
      <c r="D175" s="270"/>
      <c r="E175" s="270"/>
      <c r="F175" s="3" t="s">
        <v>10</v>
      </c>
      <c r="G175" s="4">
        <v>1</v>
      </c>
      <c r="H175" s="4">
        <v>1</v>
      </c>
      <c r="I175" s="4">
        <v>1</v>
      </c>
      <c r="J175" s="185">
        <v>0</v>
      </c>
      <c r="K175" s="185">
        <f t="shared" si="84"/>
        <v>0</v>
      </c>
      <c r="L175" s="185">
        <f t="shared" si="85"/>
        <v>0</v>
      </c>
      <c r="M175" s="185">
        <f t="shared" si="86"/>
        <v>0</v>
      </c>
      <c r="N175" s="185">
        <v>0</v>
      </c>
      <c r="O175" s="185">
        <f t="shared" si="87"/>
        <v>0</v>
      </c>
      <c r="P175" s="185">
        <f t="shared" si="88"/>
        <v>0</v>
      </c>
      <c r="Q175" s="185">
        <f t="shared" si="89"/>
        <v>0</v>
      </c>
      <c r="R175" s="185">
        <v>0</v>
      </c>
      <c r="S175" s="185">
        <f t="shared" si="90"/>
        <v>0</v>
      </c>
      <c r="T175" s="185">
        <f t="shared" si="91"/>
        <v>0</v>
      </c>
      <c r="U175" s="185">
        <f t="shared" si="92"/>
        <v>0</v>
      </c>
      <c r="V175" s="185">
        <v>0</v>
      </c>
      <c r="W175" s="185">
        <f t="shared" si="93"/>
        <v>0</v>
      </c>
      <c r="X175" s="185">
        <f t="shared" si="94"/>
        <v>0</v>
      </c>
      <c r="Y175" s="185">
        <f t="shared" si="95"/>
        <v>0</v>
      </c>
    </row>
    <row r="176" spans="2:25" ht="15.75" x14ac:dyDescent="0.25">
      <c r="B176" s="293" t="s">
        <v>86</v>
      </c>
      <c r="C176" s="218">
        <v>100</v>
      </c>
      <c r="D176" s="218">
        <v>130</v>
      </c>
      <c r="E176" s="225">
        <v>150</v>
      </c>
      <c r="F176" s="45" t="s">
        <v>60</v>
      </c>
      <c r="G176" s="189">
        <v>36</v>
      </c>
      <c r="H176" s="189">
        <v>46</v>
      </c>
      <c r="I176" s="189">
        <v>56</v>
      </c>
      <c r="J176" s="198">
        <v>7</v>
      </c>
      <c r="K176" s="185">
        <f t="shared" si="84"/>
        <v>2.52</v>
      </c>
      <c r="L176" s="185">
        <f t="shared" si="85"/>
        <v>3.22</v>
      </c>
      <c r="M176" s="185">
        <f t="shared" si="86"/>
        <v>3.92</v>
      </c>
      <c r="N176" s="198">
        <v>0.6</v>
      </c>
      <c r="O176" s="185">
        <f t="shared" si="87"/>
        <v>0.21599999999999997</v>
      </c>
      <c r="P176" s="185">
        <f t="shared" si="88"/>
        <v>0.27599999999999997</v>
      </c>
      <c r="Q176" s="185">
        <f t="shared" si="89"/>
        <v>0.33600000000000002</v>
      </c>
      <c r="R176" s="198">
        <v>77.3</v>
      </c>
      <c r="S176" s="185">
        <f t="shared" si="90"/>
        <v>27.827999999999996</v>
      </c>
      <c r="T176" s="185">
        <f t="shared" si="91"/>
        <v>35.558</v>
      </c>
      <c r="U176" s="185">
        <f t="shared" si="92"/>
        <v>43.288000000000004</v>
      </c>
      <c r="V176" s="198">
        <v>323</v>
      </c>
      <c r="W176" s="185">
        <f t="shared" si="93"/>
        <v>116.28</v>
      </c>
      <c r="X176" s="185">
        <f t="shared" si="94"/>
        <v>148.58000000000001</v>
      </c>
      <c r="Y176" s="185">
        <f t="shared" si="95"/>
        <v>180.88</v>
      </c>
    </row>
    <row r="177" spans="2:25" ht="15.75" x14ac:dyDescent="0.25">
      <c r="B177" s="259"/>
      <c r="C177" s="205"/>
      <c r="D177" s="205"/>
      <c r="E177" s="226"/>
      <c r="F177" s="3" t="s">
        <v>33</v>
      </c>
      <c r="G177" s="189">
        <v>5</v>
      </c>
      <c r="H177" s="189">
        <v>5</v>
      </c>
      <c r="I177" s="189">
        <v>5</v>
      </c>
      <c r="J177" s="185">
        <v>1.3</v>
      </c>
      <c r="K177" s="185">
        <f t="shared" si="84"/>
        <v>6.5000000000000002E-2</v>
      </c>
      <c r="L177" s="185">
        <f t="shared" si="85"/>
        <v>6.5000000000000002E-2</v>
      </c>
      <c r="M177" s="185">
        <f t="shared" si="86"/>
        <v>6.5000000000000002E-2</v>
      </c>
      <c r="N177" s="185">
        <v>72.5</v>
      </c>
      <c r="O177" s="185">
        <f t="shared" si="87"/>
        <v>3.625</v>
      </c>
      <c r="P177" s="185">
        <f t="shared" si="88"/>
        <v>3.625</v>
      </c>
      <c r="Q177" s="185">
        <f t="shared" si="89"/>
        <v>3.625</v>
      </c>
      <c r="R177" s="185">
        <v>0.9</v>
      </c>
      <c r="S177" s="185">
        <f t="shared" si="90"/>
        <v>4.4999999999999998E-2</v>
      </c>
      <c r="T177" s="185">
        <f t="shared" si="91"/>
        <v>4.4999999999999998E-2</v>
      </c>
      <c r="U177" s="185">
        <f t="shared" si="92"/>
        <v>4.4999999999999998E-2</v>
      </c>
      <c r="V177" s="185">
        <v>661</v>
      </c>
      <c r="W177" s="185">
        <f t="shared" si="93"/>
        <v>33.049999999999997</v>
      </c>
      <c r="X177" s="185">
        <f t="shared" si="94"/>
        <v>33.049999999999997</v>
      </c>
      <c r="Y177" s="185">
        <f t="shared" si="95"/>
        <v>33.049999999999997</v>
      </c>
    </row>
    <row r="178" spans="2:25" ht="15.75" customHeight="1" thickBot="1" x14ac:dyDescent="0.3">
      <c r="B178" s="294"/>
      <c r="C178" s="206"/>
      <c r="D178" s="206"/>
      <c r="E178" s="229"/>
      <c r="F178" s="68" t="s">
        <v>10</v>
      </c>
      <c r="G178" s="199">
        <v>1</v>
      </c>
      <c r="H178" s="199">
        <v>1</v>
      </c>
      <c r="I178" s="199">
        <v>1</v>
      </c>
      <c r="J178" s="185">
        <v>0</v>
      </c>
      <c r="K178" s="185">
        <f t="shared" si="84"/>
        <v>0</v>
      </c>
      <c r="L178" s="185">
        <f t="shared" si="85"/>
        <v>0</v>
      </c>
      <c r="M178" s="185">
        <f t="shared" si="86"/>
        <v>0</v>
      </c>
      <c r="N178" s="185">
        <v>0</v>
      </c>
      <c r="O178" s="185">
        <f t="shared" si="87"/>
        <v>0</v>
      </c>
      <c r="P178" s="185">
        <f t="shared" si="88"/>
        <v>0</v>
      </c>
      <c r="Q178" s="185">
        <f t="shared" si="89"/>
        <v>0</v>
      </c>
      <c r="R178" s="185">
        <v>0</v>
      </c>
      <c r="S178" s="185">
        <f t="shared" si="90"/>
        <v>0</v>
      </c>
      <c r="T178" s="185">
        <f t="shared" si="91"/>
        <v>0</v>
      </c>
      <c r="U178" s="185">
        <f t="shared" si="92"/>
        <v>0</v>
      </c>
      <c r="V178" s="185">
        <v>0</v>
      </c>
      <c r="W178" s="185">
        <f t="shared" si="93"/>
        <v>0</v>
      </c>
      <c r="X178" s="185">
        <f t="shared" si="94"/>
        <v>0</v>
      </c>
      <c r="Y178" s="185">
        <f t="shared" si="95"/>
        <v>0</v>
      </c>
    </row>
    <row r="179" spans="2:25" ht="15.75" x14ac:dyDescent="0.25">
      <c r="B179" s="3" t="s">
        <v>90</v>
      </c>
      <c r="C179" s="189">
        <v>10</v>
      </c>
      <c r="D179" s="189">
        <v>10</v>
      </c>
      <c r="E179" s="189">
        <v>10</v>
      </c>
      <c r="F179" s="3" t="s">
        <v>90</v>
      </c>
      <c r="G179" s="188">
        <v>10</v>
      </c>
      <c r="H179" s="188">
        <v>10</v>
      </c>
      <c r="I179" s="187">
        <v>10</v>
      </c>
      <c r="J179" s="185">
        <v>0.8</v>
      </c>
      <c r="K179" s="185">
        <f t="shared" si="84"/>
        <v>0.08</v>
      </c>
      <c r="L179" s="185">
        <f t="shared" si="85"/>
        <v>0.08</v>
      </c>
      <c r="M179" s="185">
        <f t="shared" si="86"/>
        <v>0.08</v>
      </c>
      <c r="N179" s="185">
        <v>0</v>
      </c>
      <c r="O179" s="185">
        <f t="shared" si="87"/>
        <v>0</v>
      </c>
      <c r="P179" s="185">
        <f t="shared" si="88"/>
        <v>0</v>
      </c>
      <c r="Q179" s="185">
        <f t="shared" si="89"/>
        <v>0</v>
      </c>
      <c r="R179" s="185">
        <v>80.3</v>
      </c>
      <c r="S179" s="185">
        <f t="shared" si="90"/>
        <v>8.0299999999999994</v>
      </c>
      <c r="T179" s="185">
        <f t="shared" si="91"/>
        <v>8.0299999999999994</v>
      </c>
      <c r="U179" s="185">
        <f t="shared" si="92"/>
        <v>8.0299999999999994</v>
      </c>
      <c r="V179" s="185">
        <v>328</v>
      </c>
      <c r="W179" s="185">
        <f t="shared" si="93"/>
        <v>32.799999999999997</v>
      </c>
      <c r="X179" s="185">
        <f t="shared" si="94"/>
        <v>32.799999999999997</v>
      </c>
      <c r="Y179" s="185">
        <f t="shared" si="95"/>
        <v>32.799999999999997</v>
      </c>
    </row>
    <row r="180" spans="2:25" ht="15.75" x14ac:dyDescent="0.25">
      <c r="B180" s="249" t="s">
        <v>144</v>
      </c>
      <c r="C180" s="218">
        <v>200</v>
      </c>
      <c r="D180" s="218">
        <v>200</v>
      </c>
      <c r="E180" s="218">
        <v>200</v>
      </c>
      <c r="F180" s="135" t="s">
        <v>150</v>
      </c>
      <c r="G180" s="189">
        <v>1</v>
      </c>
      <c r="H180" s="189">
        <v>1</v>
      </c>
      <c r="I180" s="74">
        <v>1</v>
      </c>
      <c r="J180" s="185">
        <v>0.1</v>
      </c>
      <c r="K180" s="185">
        <f t="shared" si="84"/>
        <v>1E-3</v>
      </c>
      <c r="L180" s="185">
        <f t="shared" si="85"/>
        <v>1E-3</v>
      </c>
      <c r="M180" s="185">
        <f t="shared" si="86"/>
        <v>1E-3</v>
      </c>
      <c r="N180" s="185">
        <v>0</v>
      </c>
      <c r="O180" s="185">
        <f t="shared" si="87"/>
        <v>0</v>
      </c>
      <c r="P180" s="185">
        <f t="shared" si="88"/>
        <v>0</v>
      </c>
      <c r="Q180" s="185">
        <f t="shared" si="89"/>
        <v>0</v>
      </c>
      <c r="R180" s="185">
        <v>0</v>
      </c>
      <c r="S180" s="185">
        <f t="shared" si="90"/>
        <v>0</v>
      </c>
      <c r="T180" s="185">
        <f t="shared" si="91"/>
        <v>0</v>
      </c>
      <c r="U180" s="185">
        <f t="shared" si="92"/>
        <v>0</v>
      </c>
      <c r="V180" s="185">
        <v>5</v>
      </c>
      <c r="W180" s="185">
        <f t="shared" si="93"/>
        <v>0.05</v>
      </c>
      <c r="X180" s="185">
        <f t="shared" si="94"/>
        <v>0.05</v>
      </c>
      <c r="Y180" s="185">
        <f t="shared" si="95"/>
        <v>0.05</v>
      </c>
    </row>
    <row r="181" spans="2:25" ht="15.75" x14ac:dyDescent="0.25">
      <c r="B181" s="250"/>
      <c r="C181" s="205"/>
      <c r="D181" s="205"/>
      <c r="E181" s="205"/>
      <c r="F181" s="3" t="s">
        <v>19</v>
      </c>
      <c r="G181" s="95">
        <v>15</v>
      </c>
      <c r="H181" s="95">
        <v>15</v>
      </c>
      <c r="I181" s="96">
        <v>15</v>
      </c>
      <c r="J181" s="185">
        <v>0</v>
      </c>
      <c r="K181" s="185">
        <f t="shared" si="84"/>
        <v>0</v>
      </c>
      <c r="L181" s="185">
        <f t="shared" si="85"/>
        <v>0</v>
      </c>
      <c r="M181" s="185">
        <f t="shared" si="86"/>
        <v>0</v>
      </c>
      <c r="N181" s="185">
        <v>0</v>
      </c>
      <c r="O181" s="185">
        <f t="shared" si="87"/>
        <v>0</v>
      </c>
      <c r="P181" s="185">
        <f t="shared" si="88"/>
        <v>0</v>
      </c>
      <c r="Q181" s="185">
        <f t="shared" si="89"/>
        <v>0</v>
      </c>
      <c r="R181" s="185">
        <v>99.8</v>
      </c>
      <c r="S181" s="185">
        <f t="shared" si="90"/>
        <v>14.97</v>
      </c>
      <c r="T181" s="185">
        <f t="shared" si="91"/>
        <v>14.97</v>
      </c>
      <c r="U181" s="185">
        <f t="shared" si="92"/>
        <v>14.97</v>
      </c>
      <c r="V181" s="185">
        <v>374</v>
      </c>
      <c r="W181" s="185">
        <f t="shared" si="93"/>
        <v>56.1</v>
      </c>
      <c r="X181" s="185">
        <f t="shared" si="94"/>
        <v>56.1</v>
      </c>
      <c r="Y181" s="185">
        <f t="shared" si="95"/>
        <v>56.1</v>
      </c>
    </row>
    <row r="182" spans="2:25" ht="16.5" thickBot="1" x14ac:dyDescent="0.3">
      <c r="B182" s="224"/>
      <c r="C182" s="206"/>
      <c r="D182" s="206"/>
      <c r="E182" s="206"/>
      <c r="F182" s="3" t="s">
        <v>138</v>
      </c>
      <c r="G182" s="97">
        <v>7</v>
      </c>
      <c r="H182" s="97">
        <v>7</v>
      </c>
      <c r="I182" s="98">
        <v>7</v>
      </c>
      <c r="J182" s="185">
        <v>0.9</v>
      </c>
      <c r="K182" s="185">
        <f t="shared" si="84"/>
        <v>6.3E-2</v>
      </c>
      <c r="L182" s="185">
        <f t="shared" si="85"/>
        <v>6.3E-2</v>
      </c>
      <c r="M182" s="185">
        <f t="shared" si="86"/>
        <v>6.3E-2</v>
      </c>
      <c r="N182" s="185">
        <v>0</v>
      </c>
      <c r="O182" s="185">
        <f t="shared" si="87"/>
        <v>0</v>
      </c>
      <c r="P182" s="185">
        <f t="shared" si="88"/>
        <v>0</v>
      </c>
      <c r="Q182" s="185">
        <f t="shared" si="89"/>
        <v>0</v>
      </c>
      <c r="R182" s="185">
        <v>3.6</v>
      </c>
      <c r="S182" s="185">
        <f t="shared" si="90"/>
        <v>0.252</v>
      </c>
      <c r="T182" s="185">
        <f t="shared" si="91"/>
        <v>0.252</v>
      </c>
      <c r="U182" s="185">
        <f t="shared" si="92"/>
        <v>0.252</v>
      </c>
      <c r="V182" s="185">
        <v>31</v>
      </c>
      <c r="W182" s="185">
        <f t="shared" si="93"/>
        <v>2.17</v>
      </c>
      <c r="X182" s="185">
        <f t="shared" si="94"/>
        <v>2.17</v>
      </c>
      <c r="Y182" s="185">
        <f t="shared" si="95"/>
        <v>2.17</v>
      </c>
    </row>
    <row r="183" spans="2:25" ht="32.25" thickBot="1" x14ac:dyDescent="0.3">
      <c r="B183" s="10" t="s">
        <v>14</v>
      </c>
      <c r="C183" s="189">
        <v>20</v>
      </c>
      <c r="D183" s="189">
        <v>35</v>
      </c>
      <c r="E183" s="189">
        <v>40</v>
      </c>
      <c r="F183" s="17" t="s">
        <v>14</v>
      </c>
      <c r="G183" s="99">
        <v>20</v>
      </c>
      <c r="H183" s="99">
        <v>35</v>
      </c>
      <c r="I183" s="100">
        <v>40</v>
      </c>
      <c r="J183" s="185">
        <v>6.5</v>
      </c>
      <c r="K183" s="183">
        <f t="shared" si="84"/>
        <v>1.3</v>
      </c>
      <c r="L183" s="183">
        <f t="shared" si="85"/>
        <v>2.2749999999999999</v>
      </c>
      <c r="M183" s="183">
        <f t="shared" si="86"/>
        <v>2.6</v>
      </c>
      <c r="N183" s="183">
        <v>1</v>
      </c>
      <c r="O183" s="183">
        <f t="shared" si="87"/>
        <v>0.2</v>
      </c>
      <c r="P183" s="183">
        <f t="shared" si="88"/>
        <v>0.35</v>
      </c>
      <c r="Q183" s="183">
        <f t="shared" si="89"/>
        <v>0.4</v>
      </c>
      <c r="R183" s="183">
        <v>40.1</v>
      </c>
      <c r="S183" s="183">
        <f t="shared" si="90"/>
        <v>8.02</v>
      </c>
      <c r="T183" s="183">
        <f t="shared" si="91"/>
        <v>14.035</v>
      </c>
      <c r="U183" s="183">
        <f t="shared" si="92"/>
        <v>16.04</v>
      </c>
      <c r="V183" s="183">
        <v>190</v>
      </c>
      <c r="W183" s="183">
        <f t="shared" si="93"/>
        <v>38</v>
      </c>
      <c r="X183" s="183">
        <f t="shared" si="94"/>
        <v>66.5</v>
      </c>
      <c r="Y183" s="183">
        <f t="shared" si="95"/>
        <v>76</v>
      </c>
    </row>
    <row r="184" spans="2:25" ht="15.75" customHeight="1" x14ac:dyDescent="0.3">
      <c r="B184" s="24"/>
      <c r="C184" s="24"/>
      <c r="D184" s="24"/>
      <c r="E184" s="24"/>
      <c r="F184" s="24"/>
      <c r="G184" s="24"/>
      <c r="H184" s="24"/>
      <c r="I184" s="24"/>
      <c r="J184" s="107"/>
      <c r="K184" s="111">
        <f>SUM(K162:K183)</f>
        <v>34.032999999999987</v>
      </c>
      <c r="L184" s="111">
        <f>SUM(L162:L183)</f>
        <v>49.841999999999992</v>
      </c>
      <c r="M184" s="111">
        <f>SUM(M162:M183)</f>
        <v>63.342999999999989</v>
      </c>
      <c r="N184" s="111"/>
      <c r="O184" s="111">
        <f>SUM(O162:O183)</f>
        <v>19.370999999999999</v>
      </c>
      <c r="P184" s="111">
        <f>SUM(P162:P183)</f>
        <v>25.684999999999999</v>
      </c>
      <c r="Q184" s="111">
        <f>SUM(Q162:Q183)</f>
        <v>30.718999999999994</v>
      </c>
      <c r="R184" s="111"/>
      <c r="S184" s="111">
        <f>SUM(S162:S183)</f>
        <v>88.673999999999992</v>
      </c>
      <c r="T184" s="111">
        <f>SUM(T162:T183)</f>
        <v>110.935</v>
      </c>
      <c r="U184" s="111">
        <f>SUM(U162:U183)</f>
        <v>122.38499999999999</v>
      </c>
      <c r="V184" s="111"/>
      <c r="W184" s="111">
        <f>SUM(W162:W183)</f>
        <v>541.10000000000014</v>
      </c>
      <c r="X184" s="111">
        <f>SUM(X162:X183)</f>
        <v>689.64999999999986</v>
      </c>
      <c r="Y184" s="111">
        <f>SUM(Y162:Y183)</f>
        <v>777.74999999999989</v>
      </c>
    </row>
    <row r="185" spans="2:25" ht="15.75" customHeight="1" thickBot="1" x14ac:dyDescent="0.35">
      <c r="B185" s="24" t="s">
        <v>26</v>
      </c>
      <c r="C185" s="24"/>
      <c r="D185" s="24"/>
      <c r="E185" s="24"/>
      <c r="F185" s="24"/>
      <c r="G185" s="24"/>
      <c r="H185" s="24"/>
      <c r="I185" s="24"/>
      <c r="J185" s="107"/>
      <c r="K185" s="111"/>
      <c r="L185" s="111"/>
      <c r="M185" s="111"/>
      <c r="N185" s="111"/>
      <c r="O185" s="111"/>
      <c r="P185" s="111"/>
      <c r="Q185" s="111"/>
      <c r="R185" s="111"/>
      <c r="S185" s="111"/>
      <c r="T185" s="111"/>
      <c r="U185" s="111"/>
      <c r="V185" s="111"/>
      <c r="W185" s="111"/>
      <c r="X185" s="111"/>
      <c r="Y185" s="111"/>
    </row>
    <row r="186" spans="2:25" ht="15.75" customHeight="1" x14ac:dyDescent="0.25">
      <c r="B186" s="287" t="s">
        <v>151</v>
      </c>
      <c r="C186" s="255">
        <v>60</v>
      </c>
      <c r="D186" s="255">
        <v>100</v>
      </c>
      <c r="E186" s="263">
        <v>100</v>
      </c>
      <c r="F186" s="47" t="s">
        <v>152</v>
      </c>
      <c r="G186" s="27">
        <v>47</v>
      </c>
      <c r="H186" s="27">
        <v>79</v>
      </c>
      <c r="I186" s="89">
        <v>79</v>
      </c>
      <c r="J186" s="185">
        <v>1.08</v>
      </c>
      <c r="K186" s="185">
        <f t="shared" ref="K186:K199" si="96">G186*J186/100</f>
        <v>0.50760000000000005</v>
      </c>
      <c r="L186" s="185">
        <f t="shared" ref="L186:L199" si="97">H186*J186/100</f>
        <v>0.85320000000000007</v>
      </c>
      <c r="M186" s="185">
        <f t="shared" ref="M186:M199" si="98">I186*J186/100</f>
        <v>0.85320000000000007</v>
      </c>
      <c r="N186" s="185">
        <v>0</v>
      </c>
      <c r="O186" s="185">
        <f t="shared" ref="O186:O199" si="99">G186*N186/100</f>
        <v>0</v>
      </c>
      <c r="P186" s="185">
        <f t="shared" ref="P186:P199" si="100">H186*N186/100</f>
        <v>0</v>
      </c>
      <c r="Q186" s="185">
        <f t="shared" ref="Q186:Q199" si="101">I186*N186/100</f>
        <v>0</v>
      </c>
      <c r="R186" s="185">
        <v>5.4</v>
      </c>
      <c r="S186" s="185">
        <f t="shared" ref="S186:S199" si="102">G186*R186/100</f>
        <v>2.5380000000000003</v>
      </c>
      <c r="T186" s="185">
        <f t="shared" ref="T186:T199" si="103">H186*R186/100</f>
        <v>4.266</v>
      </c>
      <c r="U186" s="185">
        <f t="shared" ref="U186:U199" si="104">I186*R186/100</f>
        <v>4.266</v>
      </c>
      <c r="V186" s="185">
        <v>28</v>
      </c>
      <c r="W186" s="185">
        <f t="shared" ref="W186:W199" si="105">G186*V186/100</f>
        <v>13.16</v>
      </c>
      <c r="X186" s="185">
        <f t="shared" ref="X186:X199" si="106">H186*V186/100</f>
        <v>22.12</v>
      </c>
      <c r="Y186" s="185">
        <f t="shared" ref="Y186:Y199" si="107">I186*V186/100</f>
        <v>22.12</v>
      </c>
    </row>
    <row r="187" spans="2:25" ht="15.75" x14ac:dyDescent="0.25">
      <c r="B187" s="257"/>
      <c r="C187" s="205"/>
      <c r="D187" s="205"/>
      <c r="E187" s="226"/>
      <c r="F187" s="3" t="s">
        <v>16</v>
      </c>
      <c r="G187" s="27">
        <v>6</v>
      </c>
      <c r="H187" s="27">
        <v>10</v>
      </c>
      <c r="I187" s="89">
        <v>10</v>
      </c>
      <c r="J187" s="185">
        <v>1.3</v>
      </c>
      <c r="K187" s="185">
        <f t="shared" si="96"/>
        <v>7.8000000000000014E-2</v>
      </c>
      <c r="L187" s="185">
        <f t="shared" si="97"/>
        <v>0.13</v>
      </c>
      <c r="M187" s="185">
        <f t="shared" si="98"/>
        <v>0.13</v>
      </c>
      <c r="N187" s="185">
        <v>0.1</v>
      </c>
      <c r="O187" s="185">
        <f t="shared" si="99"/>
        <v>6.000000000000001E-3</v>
      </c>
      <c r="P187" s="185">
        <f t="shared" si="100"/>
        <v>0.01</v>
      </c>
      <c r="Q187" s="185">
        <f t="shared" si="101"/>
        <v>0.01</v>
      </c>
      <c r="R187" s="185">
        <v>7</v>
      </c>
      <c r="S187" s="185">
        <f t="shared" si="102"/>
        <v>0.42</v>
      </c>
      <c r="T187" s="185">
        <f t="shared" si="103"/>
        <v>0.7</v>
      </c>
      <c r="U187" s="185">
        <f t="shared" si="104"/>
        <v>0.7</v>
      </c>
      <c r="V187" s="185">
        <v>33</v>
      </c>
      <c r="W187" s="185">
        <f t="shared" si="105"/>
        <v>1.98</v>
      </c>
      <c r="X187" s="185">
        <f t="shared" si="106"/>
        <v>3.3</v>
      </c>
      <c r="Y187" s="185">
        <f t="shared" si="107"/>
        <v>3.3</v>
      </c>
    </row>
    <row r="188" spans="2:25" ht="15.75" x14ac:dyDescent="0.25">
      <c r="B188" s="257"/>
      <c r="C188" s="205"/>
      <c r="D188" s="205"/>
      <c r="E188" s="226"/>
      <c r="F188" s="61" t="s">
        <v>13</v>
      </c>
      <c r="G188" s="27">
        <v>3</v>
      </c>
      <c r="H188" s="27">
        <v>5</v>
      </c>
      <c r="I188" s="89">
        <v>5</v>
      </c>
      <c r="J188" s="185">
        <v>0</v>
      </c>
      <c r="K188" s="185">
        <f t="shared" si="96"/>
        <v>0</v>
      </c>
      <c r="L188" s="185">
        <f t="shared" si="97"/>
        <v>0</v>
      </c>
      <c r="M188" s="185">
        <f t="shared" si="98"/>
        <v>0</v>
      </c>
      <c r="N188" s="185">
        <v>99.9</v>
      </c>
      <c r="O188" s="185">
        <f t="shared" si="99"/>
        <v>2.9970000000000003</v>
      </c>
      <c r="P188" s="185">
        <f t="shared" si="100"/>
        <v>4.9950000000000001</v>
      </c>
      <c r="Q188" s="185">
        <f t="shared" si="101"/>
        <v>4.9950000000000001</v>
      </c>
      <c r="R188" s="185">
        <v>0</v>
      </c>
      <c r="S188" s="185">
        <f t="shared" si="102"/>
        <v>0</v>
      </c>
      <c r="T188" s="185">
        <f t="shared" si="103"/>
        <v>0</v>
      </c>
      <c r="U188" s="185">
        <f t="shared" si="104"/>
        <v>0</v>
      </c>
      <c r="V188" s="185">
        <v>899</v>
      </c>
      <c r="W188" s="185">
        <f t="shared" si="105"/>
        <v>26.97</v>
      </c>
      <c r="X188" s="185">
        <f t="shared" si="106"/>
        <v>44.95</v>
      </c>
      <c r="Y188" s="185">
        <f t="shared" si="107"/>
        <v>44.95</v>
      </c>
    </row>
    <row r="189" spans="2:25" ht="15.75" x14ac:dyDescent="0.25">
      <c r="B189" s="257"/>
      <c r="C189" s="205"/>
      <c r="D189" s="205"/>
      <c r="E189" s="226"/>
      <c r="F189" s="45" t="s">
        <v>10</v>
      </c>
      <c r="G189" s="4">
        <v>1</v>
      </c>
      <c r="H189" s="4">
        <v>1</v>
      </c>
      <c r="I189" s="87">
        <v>1</v>
      </c>
      <c r="J189" s="185">
        <v>0</v>
      </c>
      <c r="K189" s="185">
        <f t="shared" si="96"/>
        <v>0</v>
      </c>
      <c r="L189" s="185">
        <f t="shared" si="97"/>
        <v>0</v>
      </c>
      <c r="M189" s="185">
        <f t="shared" si="98"/>
        <v>0</v>
      </c>
      <c r="N189" s="185">
        <v>0</v>
      </c>
      <c r="O189" s="185">
        <f t="shared" si="99"/>
        <v>0</v>
      </c>
      <c r="P189" s="185">
        <f t="shared" si="100"/>
        <v>0</v>
      </c>
      <c r="Q189" s="185">
        <f t="shared" si="101"/>
        <v>0</v>
      </c>
      <c r="R189" s="185">
        <v>0</v>
      </c>
      <c r="S189" s="185">
        <f t="shared" si="102"/>
        <v>0</v>
      </c>
      <c r="T189" s="185">
        <f t="shared" si="103"/>
        <v>0</v>
      </c>
      <c r="U189" s="185">
        <f t="shared" si="104"/>
        <v>0</v>
      </c>
      <c r="V189" s="185">
        <v>0</v>
      </c>
      <c r="W189" s="185">
        <f t="shared" si="105"/>
        <v>0</v>
      </c>
      <c r="X189" s="185">
        <f t="shared" si="106"/>
        <v>0</v>
      </c>
      <c r="Y189" s="185">
        <f t="shared" si="107"/>
        <v>0</v>
      </c>
    </row>
    <row r="190" spans="2:25" ht="16.5" thickBot="1" x14ac:dyDescent="0.3">
      <c r="B190" s="254"/>
      <c r="C190" s="256"/>
      <c r="D190" s="256"/>
      <c r="E190" s="264"/>
      <c r="F190" s="49" t="s">
        <v>19</v>
      </c>
      <c r="G190" s="189">
        <v>3</v>
      </c>
      <c r="H190" s="189">
        <v>4</v>
      </c>
      <c r="I190" s="74">
        <v>4</v>
      </c>
      <c r="J190" s="185">
        <v>0</v>
      </c>
      <c r="K190" s="185">
        <f t="shared" si="96"/>
        <v>0</v>
      </c>
      <c r="L190" s="185">
        <f t="shared" si="97"/>
        <v>0</v>
      </c>
      <c r="M190" s="185">
        <f t="shared" si="98"/>
        <v>0</v>
      </c>
      <c r="N190" s="185">
        <v>0</v>
      </c>
      <c r="O190" s="185">
        <f t="shared" si="99"/>
        <v>0</v>
      </c>
      <c r="P190" s="185">
        <f t="shared" si="100"/>
        <v>0</v>
      </c>
      <c r="Q190" s="185">
        <f t="shared" si="101"/>
        <v>0</v>
      </c>
      <c r="R190" s="185">
        <v>99.8</v>
      </c>
      <c r="S190" s="185">
        <f t="shared" si="102"/>
        <v>2.9939999999999998</v>
      </c>
      <c r="T190" s="185">
        <f t="shared" si="103"/>
        <v>3.992</v>
      </c>
      <c r="U190" s="185">
        <f t="shared" si="104"/>
        <v>3.992</v>
      </c>
      <c r="V190" s="185">
        <v>374</v>
      </c>
      <c r="W190" s="185">
        <f t="shared" si="105"/>
        <v>11.22</v>
      </c>
      <c r="X190" s="185">
        <f t="shared" si="106"/>
        <v>14.96</v>
      </c>
      <c r="Y190" s="185">
        <f t="shared" si="107"/>
        <v>14.96</v>
      </c>
    </row>
    <row r="191" spans="2:25" ht="18" customHeight="1" x14ac:dyDescent="0.25">
      <c r="B191" s="249" t="s">
        <v>139</v>
      </c>
      <c r="C191" s="255">
        <v>200</v>
      </c>
      <c r="D191" s="255">
        <v>200</v>
      </c>
      <c r="E191" s="255">
        <v>250</v>
      </c>
      <c r="F191" s="3" t="s">
        <v>140</v>
      </c>
      <c r="G191" s="72">
        <v>38</v>
      </c>
      <c r="H191" s="72">
        <v>38</v>
      </c>
      <c r="I191" s="72">
        <v>47</v>
      </c>
      <c r="J191" s="185">
        <v>22.5</v>
      </c>
      <c r="K191" s="185">
        <f t="shared" si="96"/>
        <v>8.5500000000000007</v>
      </c>
      <c r="L191" s="185">
        <f t="shared" si="97"/>
        <v>8.5500000000000007</v>
      </c>
      <c r="M191" s="185">
        <f t="shared" si="98"/>
        <v>10.574999999999999</v>
      </c>
      <c r="N191" s="185">
        <v>12.5</v>
      </c>
      <c r="O191" s="185">
        <f t="shared" si="99"/>
        <v>4.75</v>
      </c>
      <c r="P191" s="185">
        <f t="shared" si="100"/>
        <v>4.75</v>
      </c>
      <c r="Q191" s="185">
        <f t="shared" si="101"/>
        <v>5.875</v>
      </c>
      <c r="R191" s="185">
        <v>0</v>
      </c>
      <c r="S191" s="185">
        <f t="shared" si="102"/>
        <v>0</v>
      </c>
      <c r="T191" s="185">
        <f t="shared" si="103"/>
        <v>0</v>
      </c>
      <c r="U191" s="185">
        <f t="shared" si="104"/>
        <v>0</v>
      </c>
      <c r="V191" s="185">
        <v>202</v>
      </c>
      <c r="W191" s="185">
        <f t="shared" si="105"/>
        <v>76.760000000000005</v>
      </c>
      <c r="X191" s="185">
        <f t="shared" si="106"/>
        <v>76.760000000000005</v>
      </c>
      <c r="Y191" s="185">
        <f t="shared" si="107"/>
        <v>94.94</v>
      </c>
    </row>
    <row r="192" spans="2:25" ht="15.75" x14ac:dyDescent="0.25">
      <c r="B192" s="250"/>
      <c r="C192" s="205"/>
      <c r="D192" s="205"/>
      <c r="E192" s="205"/>
      <c r="F192" s="3" t="s">
        <v>105</v>
      </c>
      <c r="G192" s="72">
        <v>5</v>
      </c>
      <c r="H192" s="72">
        <v>5</v>
      </c>
      <c r="I192" s="72">
        <v>6</v>
      </c>
      <c r="J192" s="185">
        <v>12</v>
      </c>
      <c r="K192" s="185">
        <f t="shared" si="96"/>
        <v>0.6</v>
      </c>
      <c r="L192" s="185">
        <f t="shared" si="97"/>
        <v>0.6</v>
      </c>
      <c r="M192" s="185">
        <f t="shared" si="98"/>
        <v>0.72</v>
      </c>
      <c r="N192" s="185">
        <v>2.9</v>
      </c>
      <c r="O192" s="185">
        <f t="shared" si="99"/>
        <v>0.14499999999999999</v>
      </c>
      <c r="P192" s="185">
        <f t="shared" si="100"/>
        <v>0.14499999999999999</v>
      </c>
      <c r="Q192" s="185">
        <f t="shared" si="101"/>
        <v>0.17399999999999999</v>
      </c>
      <c r="R192" s="185">
        <v>69.3</v>
      </c>
      <c r="S192" s="185">
        <f t="shared" si="102"/>
        <v>3.4649999999999999</v>
      </c>
      <c r="T192" s="185">
        <f t="shared" si="103"/>
        <v>3.4649999999999999</v>
      </c>
      <c r="U192" s="185">
        <f t="shared" si="104"/>
        <v>4.1579999999999995</v>
      </c>
      <c r="V192" s="185">
        <v>334</v>
      </c>
      <c r="W192" s="185">
        <f t="shared" si="105"/>
        <v>16.7</v>
      </c>
      <c r="X192" s="185">
        <f t="shared" si="106"/>
        <v>16.7</v>
      </c>
      <c r="Y192" s="185">
        <f t="shared" si="107"/>
        <v>20.04</v>
      </c>
    </row>
    <row r="193" spans="2:25" ht="15.75" x14ac:dyDescent="0.25">
      <c r="B193" s="250"/>
      <c r="C193" s="205"/>
      <c r="D193" s="205"/>
      <c r="E193" s="205"/>
      <c r="F193" s="3" t="s">
        <v>11</v>
      </c>
      <c r="G193" s="189">
        <v>15</v>
      </c>
      <c r="H193" s="189">
        <v>15</v>
      </c>
      <c r="I193" s="189">
        <v>18</v>
      </c>
      <c r="J193" s="185">
        <v>1.7</v>
      </c>
      <c r="K193" s="185">
        <f t="shared" si="96"/>
        <v>0.255</v>
      </c>
      <c r="L193" s="185">
        <f t="shared" si="97"/>
        <v>0.255</v>
      </c>
      <c r="M193" s="185">
        <f t="shared" si="98"/>
        <v>0.30599999999999999</v>
      </c>
      <c r="N193" s="185">
        <v>0</v>
      </c>
      <c r="O193" s="185">
        <f t="shared" si="99"/>
        <v>0</v>
      </c>
      <c r="P193" s="185">
        <f t="shared" si="100"/>
        <v>0</v>
      </c>
      <c r="Q193" s="185">
        <f t="shared" si="101"/>
        <v>0</v>
      </c>
      <c r="R193" s="185">
        <v>9.5</v>
      </c>
      <c r="S193" s="185">
        <f t="shared" si="102"/>
        <v>1.425</v>
      </c>
      <c r="T193" s="185">
        <f t="shared" si="103"/>
        <v>1.425</v>
      </c>
      <c r="U193" s="185">
        <f t="shared" si="104"/>
        <v>1.71</v>
      </c>
      <c r="V193" s="185">
        <v>43</v>
      </c>
      <c r="W193" s="185">
        <f t="shared" si="105"/>
        <v>6.45</v>
      </c>
      <c r="X193" s="185">
        <f t="shared" si="106"/>
        <v>6.45</v>
      </c>
      <c r="Y193" s="185">
        <f t="shared" si="107"/>
        <v>7.74</v>
      </c>
    </row>
    <row r="194" spans="2:25" ht="15.75" x14ac:dyDescent="0.25">
      <c r="B194" s="250"/>
      <c r="C194" s="205"/>
      <c r="D194" s="205"/>
      <c r="E194" s="205"/>
      <c r="F194" s="3" t="s">
        <v>17</v>
      </c>
      <c r="G194" s="95">
        <v>36</v>
      </c>
      <c r="H194" s="95">
        <v>36</v>
      </c>
      <c r="I194" s="95">
        <v>45</v>
      </c>
      <c r="J194" s="185">
        <v>2</v>
      </c>
      <c r="K194" s="185">
        <f t="shared" si="96"/>
        <v>0.72</v>
      </c>
      <c r="L194" s="185">
        <f t="shared" si="97"/>
        <v>0.72</v>
      </c>
      <c r="M194" s="185">
        <f t="shared" si="98"/>
        <v>0.9</v>
      </c>
      <c r="N194" s="185">
        <v>0.1</v>
      </c>
      <c r="O194" s="185">
        <f t="shared" si="99"/>
        <v>3.6000000000000004E-2</v>
      </c>
      <c r="P194" s="185">
        <f t="shared" si="100"/>
        <v>3.6000000000000004E-2</v>
      </c>
      <c r="Q194" s="185">
        <f t="shared" si="101"/>
        <v>4.4999999999999998E-2</v>
      </c>
      <c r="R194" s="185">
        <v>19.7</v>
      </c>
      <c r="S194" s="185">
        <f t="shared" si="102"/>
        <v>7.0919999999999996</v>
      </c>
      <c r="T194" s="185">
        <f t="shared" si="103"/>
        <v>7.0919999999999996</v>
      </c>
      <c r="U194" s="185">
        <f t="shared" si="104"/>
        <v>8.8650000000000002</v>
      </c>
      <c r="V194" s="185">
        <v>83</v>
      </c>
      <c r="W194" s="185">
        <f t="shared" si="105"/>
        <v>29.88</v>
      </c>
      <c r="X194" s="185">
        <f t="shared" si="106"/>
        <v>29.88</v>
      </c>
      <c r="Y194" s="185">
        <f t="shared" si="107"/>
        <v>37.35</v>
      </c>
    </row>
    <row r="195" spans="2:25" ht="15.75" x14ac:dyDescent="0.25">
      <c r="B195" s="224"/>
      <c r="C195" s="206"/>
      <c r="D195" s="206"/>
      <c r="E195" s="206"/>
      <c r="F195" s="3" t="s">
        <v>10</v>
      </c>
      <c r="G195" s="189">
        <v>1</v>
      </c>
      <c r="H195" s="189">
        <v>1</v>
      </c>
      <c r="I195" s="189">
        <v>1</v>
      </c>
      <c r="J195" s="185">
        <v>0</v>
      </c>
      <c r="K195" s="185">
        <f t="shared" si="96"/>
        <v>0</v>
      </c>
      <c r="L195" s="185">
        <f t="shared" si="97"/>
        <v>0</v>
      </c>
      <c r="M195" s="185">
        <f t="shared" si="98"/>
        <v>0</v>
      </c>
      <c r="N195" s="185">
        <v>0</v>
      </c>
      <c r="O195" s="185">
        <f t="shared" si="99"/>
        <v>0</v>
      </c>
      <c r="P195" s="185">
        <f t="shared" si="100"/>
        <v>0</v>
      </c>
      <c r="Q195" s="185">
        <f t="shared" si="101"/>
        <v>0</v>
      </c>
      <c r="R195" s="185">
        <v>0</v>
      </c>
      <c r="S195" s="185">
        <f t="shared" si="102"/>
        <v>0</v>
      </c>
      <c r="T195" s="185">
        <f t="shared" si="103"/>
        <v>0</v>
      </c>
      <c r="U195" s="185">
        <f t="shared" si="104"/>
        <v>0</v>
      </c>
      <c r="V195" s="185">
        <v>0</v>
      </c>
      <c r="W195" s="185">
        <f t="shared" si="105"/>
        <v>0</v>
      </c>
      <c r="X195" s="185">
        <f t="shared" si="106"/>
        <v>0</v>
      </c>
      <c r="Y195" s="185">
        <f t="shared" si="107"/>
        <v>0</v>
      </c>
    </row>
    <row r="196" spans="2:25" ht="15.75" x14ac:dyDescent="0.25">
      <c r="B196" s="190" t="s">
        <v>12</v>
      </c>
      <c r="C196" s="189">
        <v>20</v>
      </c>
      <c r="D196" s="189">
        <v>20</v>
      </c>
      <c r="E196" s="189">
        <v>20</v>
      </c>
      <c r="F196" s="3" t="s">
        <v>12</v>
      </c>
      <c r="G196" s="189">
        <v>20</v>
      </c>
      <c r="H196" s="189">
        <v>20</v>
      </c>
      <c r="I196" s="189">
        <v>20</v>
      </c>
      <c r="J196" s="185">
        <v>1.3</v>
      </c>
      <c r="K196" s="185">
        <f t="shared" si="96"/>
        <v>0.26</v>
      </c>
      <c r="L196" s="185">
        <f t="shared" si="97"/>
        <v>0.26</v>
      </c>
      <c r="M196" s="185">
        <f t="shared" si="98"/>
        <v>0.26</v>
      </c>
      <c r="N196" s="185">
        <v>72.5</v>
      </c>
      <c r="O196" s="185">
        <f t="shared" si="99"/>
        <v>14.5</v>
      </c>
      <c r="P196" s="185">
        <f t="shared" si="100"/>
        <v>14.5</v>
      </c>
      <c r="Q196" s="185">
        <f t="shared" si="101"/>
        <v>14.5</v>
      </c>
      <c r="R196" s="185">
        <v>0.9</v>
      </c>
      <c r="S196" s="185">
        <f t="shared" si="102"/>
        <v>0.18</v>
      </c>
      <c r="T196" s="185">
        <f t="shared" si="103"/>
        <v>0.18</v>
      </c>
      <c r="U196" s="185">
        <f t="shared" si="104"/>
        <v>0.18</v>
      </c>
      <c r="V196" s="185">
        <v>661</v>
      </c>
      <c r="W196" s="185">
        <f t="shared" si="105"/>
        <v>132.19999999999999</v>
      </c>
      <c r="X196" s="185">
        <f t="shared" si="106"/>
        <v>132.19999999999999</v>
      </c>
      <c r="Y196" s="185">
        <f t="shared" si="107"/>
        <v>132.19999999999999</v>
      </c>
    </row>
    <row r="197" spans="2:25" ht="15.75" x14ac:dyDescent="0.25">
      <c r="B197" s="190" t="s">
        <v>23</v>
      </c>
      <c r="C197" s="189">
        <v>20</v>
      </c>
      <c r="D197" s="189">
        <v>20</v>
      </c>
      <c r="E197" s="189">
        <v>20</v>
      </c>
      <c r="F197" s="3" t="s">
        <v>106</v>
      </c>
      <c r="G197" s="95">
        <v>20</v>
      </c>
      <c r="H197" s="95">
        <v>20</v>
      </c>
      <c r="I197" s="96">
        <v>20</v>
      </c>
      <c r="J197" s="185">
        <v>23.5</v>
      </c>
      <c r="K197" s="185">
        <f t="shared" si="96"/>
        <v>4.7</v>
      </c>
      <c r="L197" s="185">
        <f t="shared" si="97"/>
        <v>4.7</v>
      </c>
      <c r="M197" s="185">
        <f t="shared" si="98"/>
        <v>4.7</v>
      </c>
      <c r="N197" s="185">
        <v>30.9</v>
      </c>
      <c r="O197" s="185">
        <f t="shared" si="99"/>
        <v>6.18</v>
      </c>
      <c r="P197" s="185">
        <f t="shared" si="100"/>
        <v>6.18</v>
      </c>
      <c r="Q197" s="185">
        <f t="shared" si="101"/>
        <v>6.18</v>
      </c>
      <c r="R197" s="185">
        <v>0</v>
      </c>
      <c r="S197" s="185">
        <f t="shared" si="102"/>
        <v>0</v>
      </c>
      <c r="T197" s="185">
        <f t="shared" si="103"/>
        <v>0</v>
      </c>
      <c r="U197" s="185">
        <f t="shared" si="104"/>
        <v>0</v>
      </c>
      <c r="V197" s="185">
        <v>380</v>
      </c>
      <c r="W197" s="185">
        <f t="shared" si="105"/>
        <v>76</v>
      </c>
      <c r="X197" s="185">
        <f t="shared" si="106"/>
        <v>76</v>
      </c>
      <c r="Y197" s="185">
        <f t="shared" si="107"/>
        <v>76</v>
      </c>
    </row>
    <row r="198" spans="2:25" ht="16.5" thickBot="1" x14ac:dyDescent="0.3">
      <c r="B198" s="13" t="s">
        <v>89</v>
      </c>
      <c r="C198" s="189">
        <v>200</v>
      </c>
      <c r="D198" s="189">
        <v>200</v>
      </c>
      <c r="E198" s="189">
        <v>200</v>
      </c>
      <c r="F198" s="9" t="s">
        <v>89</v>
      </c>
      <c r="G198" s="189">
        <v>200</v>
      </c>
      <c r="H198" s="189">
        <v>200</v>
      </c>
      <c r="I198" s="74">
        <v>200</v>
      </c>
      <c r="J198" s="185">
        <v>0.5</v>
      </c>
      <c r="K198" s="185">
        <f t="shared" si="96"/>
        <v>1</v>
      </c>
      <c r="L198" s="185">
        <f t="shared" si="97"/>
        <v>1</v>
      </c>
      <c r="M198" s="185">
        <f t="shared" si="98"/>
        <v>1</v>
      </c>
      <c r="N198" s="185">
        <v>0.1</v>
      </c>
      <c r="O198" s="185">
        <f t="shared" si="99"/>
        <v>0.2</v>
      </c>
      <c r="P198" s="185">
        <f t="shared" si="100"/>
        <v>0.2</v>
      </c>
      <c r="Q198" s="185">
        <f t="shared" si="101"/>
        <v>0.2</v>
      </c>
      <c r="R198" s="185">
        <v>10.1</v>
      </c>
      <c r="S198" s="185">
        <f t="shared" si="102"/>
        <v>20.2</v>
      </c>
      <c r="T198" s="185">
        <f t="shared" si="103"/>
        <v>20.2</v>
      </c>
      <c r="U198" s="185">
        <f t="shared" si="104"/>
        <v>20.2</v>
      </c>
      <c r="V198" s="185">
        <v>46</v>
      </c>
      <c r="W198" s="185">
        <f t="shared" si="105"/>
        <v>92</v>
      </c>
      <c r="X198" s="185">
        <f t="shared" si="106"/>
        <v>92</v>
      </c>
      <c r="Y198" s="25">
        <f t="shared" si="107"/>
        <v>92</v>
      </c>
    </row>
    <row r="199" spans="2:25" ht="32.25" thickBot="1" x14ac:dyDescent="0.3">
      <c r="B199" s="10" t="s">
        <v>14</v>
      </c>
      <c r="C199" s="189">
        <v>20</v>
      </c>
      <c r="D199" s="189">
        <v>35</v>
      </c>
      <c r="E199" s="189">
        <v>40</v>
      </c>
      <c r="F199" s="14" t="s">
        <v>14</v>
      </c>
      <c r="G199" s="99">
        <v>20</v>
      </c>
      <c r="H199" s="99">
        <v>35</v>
      </c>
      <c r="I199" s="100">
        <v>40</v>
      </c>
      <c r="J199" s="185">
        <v>6.5</v>
      </c>
      <c r="K199" s="183">
        <f t="shared" si="96"/>
        <v>1.3</v>
      </c>
      <c r="L199" s="183">
        <f t="shared" si="97"/>
        <v>2.2749999999999999</v>
      </c>
      <c r="M199" s="183">
        <f t="shared" si="98"/>
        <v>2.6</v>
      </c>
      <c r="N199" s="183">
        <v>1</v>
      </c>
      <c r="O199" s="183">
        <f t="shared" si="99"/>
        <v>0.2</v>
      </c>
      <c r="P199" s="183">
        <f t="shared" si="100"/>
        <v>0.35</v>
      </c>
      <c r="Q199" s="183">
        <f t="shared" si="101"/>
        <v>0.4</v>
      </c>
      <c r="R199" s="183">
        <v>40.1</v>
      </c>
      <c r="S199" s="183">
        <f t="shared" si="102"/>
        <v>8.02</v>
      </c>
      <c r="T199" s="183">
        <f t="shared" si="103"/>
        <v>14.035</v>
      </c>
      <c r="U199" s="183">
        <f t="shared" si="104"/>
        <v>16.04</v>
      </c>
      <c r="V199" s="183">
        <v>190</v>
      </c>
      <c r="W199" s="183">
        <f t="shared" si="105"/>
        <v>38</v>
      </c>
      <c r="X199" s="183">
        <f t="shared" si="106"/>
        <v>66.5</v>
      </c>
      <c r="Y199" s="183">
        <f t="shared" si="107"/>
        <v>76</v>
      </c>
    </row>
    <row r="200" spans="2:25" ht="18.75" x14ac:dyDescent="0.3">
      <c r="B200" s="24"/>
      <c r="C200" s="24"/>
      <c r="D200" s="24"/>
      <c r="E200" s="24"/>
      <c r="F200" s="24"/>
      <c r="G200" s="24"/>
      <c r="H200" s="24"/>
      <c r="I200" s="24"/>
      <c r="J200" s="111"/>
      <c r="K200" s="111">
        <f>SUM(K186:K199)</f>
        <v>17.970600000000001</v>
      </c>
      <c r="L200" s="111">
        <f>SUM(L186:L199)</f>
        <v>19.3432</v>
      </c>
      <c r="M200" s="111">
        <f>SUM(M186:M199)</f>
        <v>22.0442</v>
      </c>
      <c r="N200" s="111"/>
      <c r="O200" s="111">
        <f>SUM(O186:O199)</f>
        <v>29.013999999999996</v>
      </c>
      <c r="P200" s="111">
        <f>SUM(P186:P199)</f>
        <v>31.166</v>
      </c>
      <c r="Q200" s="111">
        <f>SUM(Q186:Q199)</f>
        <v>32.378999999999998</v>
      </c>
      <c r="R200" s="111"/>
      <c r="S200" s="111">
        <f>SUM(S186:S199)</f>
        <v>46.334000000000003</v>
      </c>
      <c r="T200" s="111">
        <f>SUM(T186:T199)</f>
        <v>55.355000000000004</v>
      </c>
      <c r="U200" s="111">
        <f>SUM(U186:U199)</f>
        <v>60.110999999999997</v>
      </c>
      <c r="V200" s="111"/>
      <c r="W200" s="111">
        <f>SUM(W186:W199)</f>
        <v>521.31999999999994</v>
      </c>
      <c r="X200" s="111">
        <f>SUM(X186:X199)</f>
        <v>581.81999999999994</v>
      </c>
      <c r="Y200" s="111">
        <f>SUM(Y186:Y199)</f>
        <v>621.6</v>
      </c>
    </row>
    <row r="201" spans="2:25" ht="15.75" x14ac:dyDescent="0.25">
      <c r="B201" s="24" t="s">
        <v>42</v>
      </c>
      <c r="C201" s="24"/>
      <c r="D201" s="24"/>
      <c r="E201" s="24"/>
      <c r="F201" s="24"/>
      <c r="G201" s="24"/>
      <c r="H201" s="24"/>
      <c r="I201" s="24"/>
      <c r="J201" s="107"/>
      <c r="K201" s="107"/>
      <c r="L201" s="107"/>
      <c r="M201" s="107"/>
      <c r="N201" s="107"/>
      <c r="O201" s="107"/>
      <c r="P201" s="107"/>
      <c r="Q201" s="107"/>
      <c r="R201" s="107"/>
      <c r="S201" s="107"/>
      <c r="T201" s="107"/>
      <c r="U201" s="107"/>
      <c r="V201" s="107"/>
      <c r="W201" s="107"/>
      <c r="X201" s="107"/>
      <c r="Y201" s="288"/>
    </row>
    <row r="202" spans="2:25" ht="31.5" x14ac:dyDescent="0.25">
      <c r="B202" s="215" t="s">
        <v>104</v>
      </c>
      <c r="C202" s="218">
        <v>50</v>
      </c>
      <c r="D202" s="218">
        <v>75</v>
      </c>
      <c r="E202" s="225">
        <v>100</v>
      </c>
      <c r="F202" s="9" t="s">
        <v>72</v>
      </c>
      <c r="G202" s="16">
        <v>37</v>
      </c>
      <c r="H202" s="16">
        <v>56</v>
      </c>
      <c r="I202" s="84">
        <v>74</v>
      </c>
      <c r="J202" s="185">
        <v>67.7</v>
      </c>
      <c r="K202" s="185">
        <f t="shared" ref="K202:K223" si="108">G202*J202/100</f>
        <v>25.048999999999999</v>
      </c>
      <c r="L202" s="185">
        <f t="shared" ref="L202:L223" si="109">H202*J202/100</f>
        <v>37.912000000000006</v>
      </c>
      <c r="M202" s="185">
        <f t="shared" ref="M202:M223" si="110">I202*J202/100</f>
        <v>50.097999999999999</v>
      </c>
      <c r="N202" s="185">
        <v>18.899999999999999</v>
      </c>
      <c r="O202" s="185">
        <f t="shared" ref="O202:O223" si="111">G202*N202/100</f>
        <v>6.9929999999999994</v>
      </c>
      <c r="P202" s="185">
        <f t="shared" ref="P202:P223" si="112">H202*N202/100</f>
        <v>10.583999999999998</v>
      </c>
      <c r="Q202" s="185">
        <f t="shared" ref="Q202:Q223" si="113">I202*N202/100</f>
        <v>13.985999999999999</v>
      </c>
      <c r="R202" s="185">
        <v>12.4</v>
      </c>
      <c r="S202" s="185">
        <f t="shared" ref="S202:S223" si="114">G202*R202/100</f>
        <v>4.5880000000000001</v>
      </c>
      <c r="T202" s="185">
        <f t="shared" ref="T202:T223" si="115">H202*R202/100</f>
        <v>6.944</v>
      </c>
      <c r="U202" s="185">
        <f t="shared" ref="U202:U223" si="116">I202*R202/100</f>
        <v>9.1760000000000002</v>
      </c>
      <c r="V202" s="185">
        <v>187</v>
      </c>
      <c r="W202" s="185">
        <f t="shared" ref="W202:W223" si="117">G202*V202/100</f>
        <v>69.19</v>
      </c>
      <c r="X202" s="185">
        <f>(H202*V202)/100</f>
        <v>104.72</v>
      </c>
      <c r="Y202" s="185">
        <f>(I202*V202)/100</f>
        <v>138.38</v>
      </c>
    </row>
    <row r="203" spans="2:25" ht="31.5" x14ac:dyDescent="0.25">
      <c r="B203" s="215"/>
      <c r="C203" s="205"/>
      <c r="D203" s="205"/>
      <c r="E203" s="226"/>
      <c r="F203" s="10" t="s">
        <v>47</v>
      </c>
      <c r="G203" s="189">
        <v>9</v>
      </c>
      <c r="H203" s="189">
        <v>14</v>
      </c>
      <c r="I203" s="74">
        <v>18</v>
      </c>
      <c r="J203" s="185">
        <v>11.1</v>
      </c>
      <c r="K203" s="185">
        <f t="shared" si="108"/>
        <v>0.99899999999999989</v>
      </c>
      <c r="L203" s="185">
        <f t="shared" si="109"/>
        <v>1.554</v>
      </c>
      <c r="M203" s="185">
        <f t="shared" si="110"/>
        <v>1.9979999999999998</v>
      </c>
      <c r="N203" s="185">
        <v>1.5</v>
      </c>
      <c r="O203" s="185">
        <f t="shared" si="111"/>
        <v>0.13500000000000001</v>
      </c>
      <c r="P203" s="185">
        <f t="shared" si="112"/>
        <v>0.21</v>
      </c>
      <c r="Q203" s="185">
        <f t="shared" si="113"/>
        <v>0.27</v>
      </c>
      <c r="R203" s="185">
        <v>67.8</v>
      </c>
      <c r="S203" s="185">
        <f t="shared" si="114"/>
        <v>6.1019999999999994</v>
      </c>
      <c r="T203" s="185">
        <f t="shared" si="115"/>
        <v>9.4919999999999991</v>
      </c>
      <c r="U203" s="185">
        <f t="shared" si="116"/>
        <v>12.203999999999999</v>
      </c>
      <c r="V203" s="185">
        <v>329</v>
      </c>
      <c r="W203" s="185">
        <f t="shared" si="117"/>
        <v>29.61</v>
      </c>
      <c r="X203" s="185">
        <f t="shared" ref="X203:X223" si="118">H203*V203/100</f>
        <v>46.06</v>
      </c>
      <c r="Y203" s="185">
        <f t="shared" ref="Y203:Y223" si="119">I203*V203/100</f>
        <v>59.22</v>
      </c>
    </row>
    <row r="204" spans="2:25" ht="15.75" x14ac:dyDescent="0.25">
      <c r="B204" s="215"/>
      <c r="C204" s="205"/>
      <c r="D204" s="205"/>
      <c r="E204" s="226"/>
      <c r="F204" s="3" t="s">
        <v>58</v>
      </c>
      <c r="G204" s="95">
        <v>12</v>
      </c>
      <c r="H204" s="95">
        <v>17</v>
      </c>
      <c r="I204" s="96">
        <v>24</v>
      </c>
      <c r="J204" s="185">
        <v>7</v>
      </c>
      <c r="K204" s="185">
        <f t="shared" si="108"/>
        <v>0.84</v>
      </c>
      <c r="L204" s="185">
        <f t="shared" si="109"/>
        <v>1.19</v>
      </c>
      <c r="M204" s="185">
        <f t="shared" si="110"/>
        <v>1.68</v>
      </c>
      <c r="N204" s="185">
        <v>7.9</v>
      </c>
      <c r="O204" s="185">
        <f t="shared" si="111"/>
        <v>0.94800000000000006</v>
      </c>
      <c r="P204" s="185">
        <f t="shared" si="112"/>
        <v>1.3430000000000002</v>
      </c>
      <c r="Q204" s="185">
        <f t="shared" si="113"/>
        <v>1.8960000000000001</v>
      </c>
      <c r="R204" s="185">
        <v>9.5</v>
      </c>
      <c r="S204" s="185">
        <f t="shared" si="114"/>
        <v>1.1399999999999999</v>
      </c>
      <c r="T204" s="185">
        <f t="shared" si="115"/>
        <v>1.615</v>
      </c>
      <c r="U204" s="185">
        <f t="shared" si="116"/>
        <v>2.2799999999999998</v>
      </c>
      <c r="V204" s="185">
        <v>135</v>
      </c>
      <c r="W204" s="185">
        <f t="shared" si="117"/>
        <v>16.2</v>
      </c>
      <c r="X204" s="185">
        <f t="shared" si="118"/>
        <v>22.95</v>
      </c>
      <c r="Y204" s="185">
        <f t="shared" si="119"/>
        <v>32.4</v>
      </c>
    </row>
    <row r="205" spans="2:25" ht="15.75" x14ac:dyDescent="0.25">
      <c r="B205" s="215"/>
      <c r="C205" s="205"/>
      <c r="D205" s="205"/>
      <c r="E205" s="226"/>
      <c r="F205" s="3" t="s">
        <v>34</v>
      </c>
      <c r="G205" s="95">
        <v>5</v>
      </c>
      <c r="H205" s="95">
        <v>8</v>
      </c>
      <c r="I205" s="96">
        <v>10</v>
      </c>
      <c r="J205" s="185">
        <v>12.2</v>
      </c>
      <c r="K205" s="185">
        <f t="shared" si="108"/>
        <v>0.61</v>
      </c>
      <c r="L205" s="185">
        <f t="shared" si="109"/>
        <v>0.97599999999999998</v>
      </c>
      <c r="M205" s="185">
        <f t="shared" si="110"/>
        <v>1.22</v>
      </c>
      <c r="N205" s="185">
        <v>1.5</v>
      </c>
      <c r="O205" s="185">
        <f t="shared" si="111"/>
        <v>7.4999999999999997E-2</v>
      </c>
      <c r="P205" s="185">
        <f t="shared" si="112"/>
        <v>0.12</v>
      </c>
      <c r="Q205" s="185">
        <f t="shared" si="113"/>
        <v>0.15</v>
      </c>
      <c r="R205" s="185">
        <v>76.5</v>
      </c>
      <c r="S205" s="185">
        <f t="shared" si="114"/>
        <v>3.8250000000000002</v>
      </c>
      <c r="T205" s="185">
        <f t="shared" si="115"/>
        <v>6.12</v>
      </c>
      <c r="U205" s="185">
        <f t="shared" si="116"/>
        <v>7.65</v>
      </c>
      <c r="V205" s="185">
        <v>368</v>
      </c>
      <c r="W205" s="185">
        <f t="shared" si="117"/>
        <v>18.399999999999999</v>
      </c>
      <c r="X205" s="185">
        <f t="shared" si="118"/>
        <v>29.44</v>
      </c>
      <c r="Y205" s="185">
        <f t="shared" si="119"/>
        <v>36.799999999999997</v>
      </c>
    </row>
    <row r="206" spans="2:25" ht="15.75" x14ac:dyDescent="0.25">
      <c r="B206" s="215"/>
      <c r="C206" s="205"/>
      <c r="D206" s="205"/>
      <c r="E206" s="226"/>
      <c r="F206" s="3" t="s">
        <v>35</v>
      </c>
      <c r="G206" s="189">
        <v>3</v>
      </c>
      <c r="H206" s="189">
        <v>5</v>
      </c>
      <c r="I206" s="74">
        <v>6</v>
      </c>
      <c r="J206" s="185">
        <v>0</v>
      </c>
      <c r="K206" s="185">
        <f t="shared" si="108"/>
        <v>0</v>
      </c>
      <c r="L206" s="185">
        <f t="shared" si="109"/>
        <v>0</v>
      </c>
      <c r="M206" s="185">
        <f t="shared" si="110"/>
        <v>0</v>
      </c>
      <c r="N206" s="185">
        <v>99.9</v>
      </c>
      <c r="O206" s="185">
        <f t="shared" si="111"/>
        <v>2.9970000000000003</v>
      </c>
      <c r="P206" s="185">
        <f t="shared" si="112"/>
        <v>4.9950000000000001</v>
      </c>
      <c r="Q206" s="185">
        <f t="shared" si="113"/>
        <v>5.9940000000000007</v>
      </c>
      <c r="R206" s="185">
        <v>0</v>
      </c>
      <c r="S206" s="185">
        <f t="shared" si="114"/>
        <v>0</v>
      </c>
      <c r="T206" s="185">
        <f t="shared" si="115"/>
        <v>0</v>
      </c>
      <c r="U206" s="185">
        <f t="shared" si="116"/>
        <v>0</v>
      </c>
      <c r="V206" s="185">
        <v>899</v>
      </c>
      <c r="W206" s="185">
        <f t="shared" si="117"/>
        <v>26.97</v>
      </c>
      <c r="X206" s="185">
        <f t="shared" si="118"/>
        <v>44.95</v>
      </c>
      <c r="Y206" s="185">
        <f t="shared" si="119"/>
        <v>53.94</v>
      </c>
    </row>
    <row r="207" spans="2:25" ht="16.5" thickBot="1" x14ac:dyDescent="0.3">
      <c r="B207" s="215"/>
      <c r="C207" s="205"/>
      <c r="D207" s="205"/>
      <c r="E207" s="226"/>
      <c r="F207" s="3" t="s">
        <v>10</v>
      </c>
      <c r="G207" s="189">
        <v>1</v>
      </c>
      <c r="H207" s="189">
        <v>1</v>
      </c>
      <c r="I207" s="74">
        <v>1</v>
      </c>
      <c r="J207" s="185">
        <v>0</v>
      </c>
      <c r="K207" s="185">
        <f t="shared" si="108"/>
        <v>0</v>
      </c>
      <c r="L207" s="185">
        <f t="shared" si="109"/>
        <v>0</v>
      </c>
      <c r="M207" s="185">
        <f t="shared" si="110"/>
        <v>0</v>
      </c>
      <c r="N207" s="185">
        <v>0</v>
      </c>
      <c r="O207" s="185">
        <f t="shared" si="111"/>
        <v>0</v>
      </c>
      <c r="P207" s="185">
        <f t="shared" si="112"/>
        <v>0</v>
      </c>
      <c r="Q207" s="185">
        <f t="shared" si="113"/>
        <v>0</v>
      </c>
      <c r="R207" s="185">
        <v>0</v>
      </c>
      <c r="S207" s="185">
        <f t="shared" si="114"/>
        <v>0</v>
      </c>
      <c r="T207" s="185">
        <f t="shared" si="115"/>
        <v>0</v>
      </c>
      <c r="U207" s="185">
        <f t="shared" si="116"/>
        <v>0</v>
      </c>
      <c r="V207" s="185">
        <v>0</v>
      </c>
      <c r="W207" s="185">
        <f t="shared" si="117"/>
        <v>0</v>
      </c>
      <c r="X207" s="185">
        <f t="shared" si="118"/>
        <v>0</v>
      </c>
      <c r="Y207" s="185">
        <f t="shared" si="119"/>
        <v>0</v>
      </c>
    </row>
    <row r="208" spans="2:25" ht="18" customHeight="1" x14ac:dyDescent="0.25">
      <c r="B208" s="215" t="s">
        <v>66</v>
      </c>
      <c r="C208" s="218">
        <v>20</v>
      </c>
      <c r="D208" s="268">
        <v>20</v>
      </c>
      <c r="E208" s="268">
        <v>20</v>
      </c>
      <c r="F208" s="3" t="s">
        <v>63</v>
      </c>
      <c r="G208" s="95">
        <v>20</v>
      </c>
      <c r="H208" s="95">
        <v>20</v>
      </c>
      <c r="I208" s="95">
        <v>20</v>
      </c>
      <c r="J208" s="185">
        <v>2</v>
      </c>
      <c r="K208" s="185">
        <f t="shared" si="108"/>
        <v>0.4</v>
      </c>
      <c r="L208" s="185">
        <f t="shared" si="109"/>
        <v>0.4</v>
      </c>
      <c r="M208" s="185">
        <f t="shared" si="110"/>
        <v>0.4</v>
      </c>
      <c r="N208" s="185">
        <v>0.1</v>
      </c>
      <c r="O208" s="185">
        <f t="shared" si="111"/>
        <v>0.02</v>
      </c>
      <c r="P208" s="185">
        <f t="shared" si="112"/>
        <v>0.02</v>
      </c>
      <c r="Q208" s="185">
        <f t="shared" si="113"/>
        <v>0.02</v>
      </c>
      <c r="R208" s="185">
        <v>1.2</v>
      </c>
      <c r="S208" s="185">
        <f t="shared" si="114"/>
        <v>0.24</v>
      </c>
      <c r="T208" s="185">
        <f t="shared" si="115"/>
        <v>0.24</v>
      </c>
      <c r="U208" s="185">
        <f t="shared" si="116"/>
        <v>0.24</v>
      </c>
      <c r="V208" s="185">
        <v>13</v>
      </c>
      <c r="W208" s="185">
        <f t="shared" si="117"/>
        <v>2.6</v>
      </c>
      <c r="X208" s="185">
        <f t="shared" si="118"/>
        <v>2.6</v>
      </c>
      <c r="Y208" s="185">
        <f t="shared" si="119"/>
        <v>2.6</v>
      </c>
    </row>
    <row r="209" spans="2:25" ht="15.75" x14ac:dyDescent="0.25">
      <c r="B209" s="215"/>
      <c r="C209" s="205"/>
      <c r="D209" s="269"/>
      <c r="E209" s="269"/>
      <c r="F209" s="3" t="s">
        <v>35</v>
      </c>
      <c r="G209" s="95">
        <v>4</v>
      </c>
      <c r="H209" s="95">
        <v>4</v>
      </c>
      <c r="I209" s="95">
        <v>4</v>
      </c>
      <c r="J209" s="185">
        <v>0</v>
      </c>
      <c r="K209" s="185">
        <f t="shared" si="108"/>
        <v>0</v>
      </c>
      <c r="L209" s="185">
        <f t="shared" si="109"/>
        <v>0</v>
      </c>
      <c r="M209" s="185">
        <f t="shared" si="110"/>
        <v>0</v>
      </c>
      <c r="N209" s="185">
        <v>99.9</v>
      </c>
      <c r="O209" s="185">
        <f t="shared" si="111"/>
        <v>3.9960000000000004</v>
      </c>
      <c r="P209" s="185">
        <f t="shared" si="112"/>
        <v>3.9960000000000004</v>
      </c>
      <c r="Q209" s="185">
        <f t="shared" si="113"/>
        <v>3.9960000000000004</v>
      </c>
      <c r="R209" s="185">
        <v>0</v>
      </c>
      <c r="S209" s="185">
        <f t="shared" si="114"/>
        <v>0</v>
      </c>
      <c r="T209" s="185">
        <f t="shared" si="115"/>
        <v>0</v>
      </c>
      <c r="U209" s="185">
        <f t="shared" si="116"/>
        <v>0</v>
      </c>
      <c r="V209" s="185">
        <v>899</v>
      </c>
      <c r="W209" s="185">
        <f t="shared" si="117"/>
        <v>35.96</v>
      </c>
      <c r="X209" s="185">
        <f t="shared" si="118"/>
        <v>35.96</v>
      </c>
      <c r="Y209" s="185">
        <f t="shared" si="119"/>
        <v>35.96</v>
      </c>
    </row>
    <row r="210" spans="2:25" ht="15.75" x14ac:dyDescent="0.25">
      <c r="B210" s="215"/>
      <c r="C210" s="205"/>
      <c r="D210" s="269"/>
      <c r="E210" s="269"/>
      <c r="F210" s="3" t="s">
        <v>64</v>
      </c>
      <c r="G210" s="95">
        <v>10</v>
      </c>
      <c r="H210" s="95">
        <v>10</v>
      </c>
      <c r="I210" s="95">
        <v>10</v>
      </c>
      <c r="J210" s="185">
        <v>11.1</v>
      </c>
      <c r="K210" s="185">
        <f t="shared" si="108"/>
        <v>1.1100000000000001</v>
      </c>
      <c r="L210" s="185">
        <f t="shared" si="109"/>
        <v>1.1100000000000001</v>
      </c>
      <c r="M210" s="185">
        <f t="shared" si="110"/>
        <v>1.1100000000000001</v>
      </c>
      <c r="N210" s="185">
        <v>1.5</v>
      </c>
      <c r="O210" s="185">
        <f t="shared" si="111"/>
        <v>0.15</v>
      </c>
      <c r="P210" s="185">
        <f t="shared" si="112"/>
        <v>0.15</v>
      </c>
      <c r="Q210" s="185">
        <f t="shared" si="113"/>
        <v>0.15</v>
      </c>
      <c r="R210" s="185">
        <v>67.8</v>
      </c>
      <c r="S210" s="185">
        <f t="shared" si="114"/>
        <v>6.78</v>
      </c>
      <c r="T210" s="185">
        <f t="shared" si="115"/>
        <v>6.78</v>
      </c>
      <c r="U210" s="185">
        <f t="shared" si="116"/>
        <v>6.78</v>
      </c>
      <c r="V210" s="185">
        <v>329</v>
      </c>
      <c r="W210" s="185">
        <f t="shared" si="117"/>
        <v>32.9</v>
      </c>
      <c r="X210" s="185">
        <f t="shared" si="118"/>
        <v>32.9</v>
      </c>
      <c r="Y210" s="185">
        <f t="shared" si="119"/>
        <v>32.9</v>
      </c>
    </row>
    <row r="211" spans="2:25" ht="15.75" x14ac:dyDescent="0.25">
      <c r="B211" s="215"/>
      <c r="C211" s="205"/>
      <c r="D211" s="269"/>
      <c r="E211" s="269"/>
      <c r="F211" s="3" t="s">
        <v>65</v>
      </c>
      <c r="G211" s="95">
        <v>20</v>
      </c>
      <c r="H211" s="95">
        <v>20</v>
      </c>
      <c r="I211" s="95">
        <v>20</v>
      </c>
      <c r="J211" s="185">
        <v>3.6</v>
      </c>
      <c r="K211" s="185">
        <f t="shared" si="108"/>
        <v>0.72</v>
      </c>
      <c r="L211" s="185">
        <f t="shared" si="109"/>
        <v>0.72</v>
      </c>
      <c r="M211" s="185">
        <f t="shared" si="110"/>
        <v>0.72</v>
      </c>
      <c r="N211" s="185">
        <v>0</v>
      </c>
      <c r="O211" s="185">
        <f t="shared" si="111"/>
        <v>0</v>
      </c>
      <c r="P211" s="185">
        <f t="shared" si="112"/>
        <v>0</v>
      </c>
      <c r="Q211" s="185">
        <f t="shared" si="113"/>
        <v>0</v>
      </c>
      <c r="R211" s="185">
        <v>11.8</v>
      </c>
      <c r="S211" s="185">
        <f t="shared" si="114"/>
        <v>2.36</v>
      </c>
      <c r="T211" s="185">
        <f t="shared" si="115"/>
        <v>2.36</v>
      </c>
      <c r="U211" s="185">
        <f t="shared" si="116"/>
        <v>2.36</v>
      </c>
      <c r="V211" s="185">
        <v>63</v>
      </c>
      <c r="W211" s="185">
        <f t="shared" si="117"/>
        <v>12.6</v>
      </c>
      <c r="X211" s="185">
        <f t="shared" si="118"/>
        <v>12.6</v>
      </c>
      <c r="Y211" s="185">
        <f t="shared" si="119"/>
        <v>12.6</v>
      </c>
    </row>
    <row r="212" spans="2:25" ht="15.75" x14ac:dyDescent="0.25">
      <c r="B212" s="215"/>
      <c r="C212" s="205"/>
      <c r="D212" s="269"/>
      <c r="E212" s="269"/>
      <c r="F212" s="3" t="s">
        <v>16</v>
      </c>
      <c r="G212" s="95">
        <v>16</v>
      </c>
      <c r="H212" s="95">
        <v>16</v>
      </c>
      <c r="I212" s="95">
        <v>16</v>
      </c>
      <c r="J212" s="185">
        <v>1.3</v>
      </c>
      <c r="K212" s="185">
        <f t="shared" si="108"/>
        <v>0.20800000000000002</v>
      </c>
      <c r="L212" s="185">
        <f t="shared" si="109"/>
        <v>0.20800000000000002</v>
      </c>
      <c r="M212" s="185">
        <f t="shared" si="110"/>
        <v>0.20800000000000002</v>
      </c>
      <c r="N212" s="185">
        <v>0.1</v>
      </c>
      <c r="O212" s="185">
        <f t="shared" si="111"/>
        <v>1.6E-2</v>
      </c>
      <c r="P212" s="185">
        <f t="shared" si="112"/>
        <v>1.6E-2</v>
      </c>
      <c r="Q212" s="185">
        <f t="shared" si="113"/>
        <v>1.6E-2</v>
      </c>
      <c r="R212" s="185">
        <v>7</v>
      </c>
      <c r="S212" s="185">
        <f t="shared" si="114"/>
        <v>1.1200000000000001</v>
      </c>
      <c r="T212" s="185">
        <f t="shared" si="115"/>
        <v>1.1200000000000001</v>
      </c>
      <c r="U212" s="185">
        <f t="shared" si="116"/>
        <v>1.1200000000000001</v>
      </c>
      <c r="V212" s="185">
        <v>33</v>
      </c>
      <c r="W212" s="185">
        <f t="shared" si="117"/>
        <v>5.28</v>
      </c>
      <c r="X212" s="185">
        <f t="shared" si="118"/>
        <v>5.28</v>
      </c>
      <c r="Y212" s="185">
        <f t="shared" si="119"/>
        <v>5.28</v>
      </c>
    </row>
    <row r="213" spans="2:25" ht="15.75" x14ac:dyDescent="0.25">
      <c r="B213" s="215"/>
      <c r="C213" s="205"/>
      <c r="D213" s="269"/>
      <c r="E213" s="269"/>
      <c r="F213" s="3" t="s">
        <v>11</v>
      </c>
      <c r="G213" s="95">
        <v>4</v>
      </c>
      <c r="H213" s="95">
        <v>4</v>
      </c>
      <c r="I213" s="95">
        <v>4</v>
      </c>
      <c r="J213" s="185">
        <v>1.7</v>
      </c>
      <c r="K213" s="185">
        <f t="shared" si="108"/>
        <v>6.8000000000000005E-2</v>
      </c>
      <c r="L213" s="185">
        <f t="shared" si="109"/>
        <v>6.8000000000000005E-2</v>
      </c>
      <c r="M213" s="185">
        <f t="shared" si="110"/>
        <v>6.8000000000000005E-2</v>
      </c>
      <c r="N213" s="185">
        <v>0</v>
      </c>
      <c r="O213" s="185">
        <f t="shared" si="111"/>
        <v>0</v>
      </c>
      <c r="P213" s="185">
        <f t="shared" si="112"/>
        <v>0</v>
      </c>
      <c r="Q213" s="185">
        <f t="shared" si="113"/>
        <v>0</v>
      </c>
      <c r="R213" s="185">
        <v>9.5</v>
      </c>
      <c r="S213" s="185">
        <f t="shared" si="114"/>
        <v>0.38</v>
      </c>
      <c r="T213" s="185">
        <f t="shared" si="115"/>
        <v>0.38</v>
      </c>
      <c r="U213" s="185">
        <f t="shared" si="116"/>
        <v>0.38</v>
      </c>
      <c r="V213" s="185">
        <v>43</v>
      </c>
      <c r="W213" s="185">
        <f t="shared" si="117"/>
        <v>1.72</v>
      </c>
      <c r="X213" s="185">
        <f t="shared" si="118"/>
        <v>1.72</v>
      </c>
      <c r="Y213" s="185">
        <f t="shared" si="119"/>
        <v>1.72</v>
      </c>
    </row>
    <row r="214" spans="2:25" ht="15.75" x14ac:dyDescent="0.25">
      <c r="B214" s="215"/>
      <c r="C214" s="205"/>
      <c r="D214" s="269"/>
      <c r="E214" s="269"/>
      <c r="F214" s="3" t="s">
        <v>19</v>
      </c>
      <c r="G214" s="95">
        <v>3</v>
      </c>
      <c r="H214" s="95">
        <v>3</v>
      </c>
      <c r="I214" s="95">
        <v>3</v>
      </c>
      <c r="J214" s="185">
        <v>0</v>
      </c>
      <c r="K214" s="185">
        <f t="shared" si="108"/>
        <v>0</v>
      </c>
      <c r="L214" s="185">
        <f t="shared" si="109"/>
        <v>0</v>
      </c>
      <c r="M214" s="185">
        <f t="shared" si="110"/>
        <v>0</v>
      </c>
      <c r="N214" s="185">
        <v>0</v>
      </c>
      <c r="O214" s="185">
        <f t="shared" si="111"/>
        <v>0</v>
      </c>
      <c r="P214" s="185">
        <f t="shared" si="112"/>
        <v>0</v>
      </c>
      <c r="Q214" s="185">
        <f t="shared" si="113"/>
        <v>0</v>
      </c>
      <c r="R214" s="185">
        <v>99.8</v>
      </c>
      <c r="S214" s="185">
        <f t="shared" si="114"/>
        <v>2.9939999999999998</v>
      </c>
      <c r="T214" s="185">
        <f t="shared" si="115"/>
        <v>2.9939999999999998</v>
      </c>
      <c r="U214" s="185">
        <f t="shared" si="116"/>
        <v>2.9939999999999998</v>
      </c>
      <c r="V214" s="185">
        <v>374</v>
      </c>
      <c r="W214" s="185">
        <f t="shared" si="117"/>
        <v>11.22</v>
      </c>
      <c r="X214" s="185">
        <f t="shared" si="118"/>
        <v>11.22</v>
      </c>
      <c r="Y214" s="185">
        <f t="shared" si="119"/>
        <v>11.22</v>
      </c>
    </row>
    <row r="215" spans="2:25" ht="15.75" x14ac:dyDescent="0.25">
      <c r="B215" s="215"/>
      <c r="C215" s="206"/>
      <c r="D215" s="270"/>
      <c r="E215" s="270"/>
      <c r="F215" s="3" t="s">
        <v>10</v>
      </c>
      <c r="G215" s="95">
        <v>1</v>
      </c>
      <c r="H215" s="95">
        <v>1</v>
      </c>
      <c r="I215" s="95">
        <v>1</v>
      </c>
      <c r="J215" s="185">
        <v>0</v>
      </c>
      <c r="K215" s="185">
        <f t="shared" si="108"/>
        <v>0</v>
      </c>
      <c r="L215" s="185">
        <f t="shared" si="109"/>
        <v>0</v>
      </c>
      <c r="M215" s="185">
        <f t="shared" si="110"/>
        <v>0</v>
      </c>
      <c r="N215" s="185">
        <v>0</v>
      </c>
      <c r="O215" s="185">
        <f t="shared" si="111"/>
        <v>0</v>
      </c>
      <c r="P215" s="185">
        <f t="shared" si="112"/>
        <v>0</v>
      </c>
      <c r="Q215" s="185">
        <f t="shared" si="113"/>
        <v>0</v>
      </c>
      <c r="R215" s="185">
        <v>0</v>
      </c>
      <c r="S215" s="185">
        <f t="shared" si="114"/>
        <v>0</v>
      </c>
      <c r="T215" s="185">
        <f t="shared" si="115"/>
        <v>0</v>
      </c>
      <c r="U215" s="185">
        <f t="shared" si="116"/>
        <v>0</v>
      </c>
      <c r="V215" s="185">
        <v>0</v>
      </c>
      <c r="W215" s="185">
        <f t="shared" si="117"/>
        <v>0</v>
      </c>
      <c r="X215" s="185">
        <f t="shared" si="118"/>
        <v>0</v>
      </c>
      <c r="Y215" s="185">
        <f t="shared" si="119"/>
        <v>0</v>
      </c>
    </row>
    <row r="216" spans="2:25" ht="15.75" customHeight="1" x14ac:dyDescent="0.25">
      <c r="B216" s="215" t="s">
        <v>79</v>
      </c>
      <c r="C216" s="218">
        <v>100</v>
      </c>
      <c r="D216" s="218">
        <v>130</v>
      </c>
      <c r="E216" s="218">
        <v>150</v>
      </c>
      <c r="F216" s="13" t="s">
        <v>44</v>
      </c>
      <c r="G216" s="95">
        <v>35</v>
      </c>
      <c r="H216" s="95">
        <v>46</v>
      </c>
      <c r="I216" s="96">
        <v>53</v>
      </c>
      <c r="J216" s="185">
        <v>10.4</v>
      </c>
      <c r="K216" s="185">
        <f t="shared" si="108"/>
        <v>3.64</v>
      </c>
      <c r="L216" s="185">
        <f t="shared" si="109"/>
        <v>4.7840000000000007</v>
      </c>
      <c r="M216" s="185">
        <f t="shared" si="110"/>
        <v>5.5120000000000005</v>
      </c>
      <c r="N216" s="185">
        <v>0.9</v>
      </c>
      <c r="O216" s="185">
        <f t="shared" si="111"/>
        <v>0.315</v>
      </c>
      <c r="P216" s="185">
        <f t="shared" si="112"/>
        <v>0.41399999999999998</v>
      </c>
      <c r="Q216" s="185">
        <f t="shared" si="113"/>
        <v>0.47700000000000004</v>
      </c>
      <c r="R216" s="185">
        <v>75.2</v>
      </c>
      <c r="S216" s="185">
        <f t="shared" si="114"/>
        <v>26.32</v>
      </c>
      <c r="T216" s="185">
        <f t="shared" si="115"/>
        <v>34.592000000000006</v>
      </c>
      <c r="U216" s="185">
        <f t="shared" si="116"/>
        <v>39.856000000000002</v>
      </c>
      <c r="V216" s="185">
        <v>332</v>
      </c>
      <c r="W216" s="185">
        <f t="shared" si="117"/>
        <v>116.2</v>
      </c>
      <c r="X216" s="185">
        <f t="shared" si="118"/>
        <v>152.72</v>
      </c>
      <c r="Y216" s="185">
        <f t="shared" si="119"/>
        <v>175.96</v>
      </c>
    </row>
    <row r="217" spans="2:25" ht="16.5" thickBot="1" x14ac:dyDescent="0.3">
      <c r="B217" s="215"/>
      <c r="C217" s="205"/>
      <c r="D217" s="205"/>
      <c r="E217" s="205"/>
      <c r="F217" s="49" t="s">
        <v>12</v>
      </c>
      <c r="G217" s="192">
        <v>5</v>
      </c>
      <c r="H217" s="103">
        <v>5</v>
      </c>
      <c r="I217" s="104">
        <v>5</v>
      </c>
      <c r="J217" s="185">
        <v>1.3</v>
      </c>
      <c r="K217" s="185">
        <f t="shared" si="108"/>
        <v>6.5000000000000002E-2</v>
      </c>
      <c r="L217" s="185">
        <f t="shared" si="109"/>
        <v>6.5000000000000002E-2</v>
      </c>
      <c r="M217" s="185">
        <f t="shared" si="110"/>
        <v>6.5000000000000002E-2</v>
      </c>
      <c r="N217" s="185">
        <v>72.5</v>
      </c>
      <c r="O217" s="185">
        <f t="shared" si="111"/>
        <v>3.625</v>
      </c>
      <c r="P217" s="185">
        <f t="shared" si="112"/>
        <v>3.625</v>
      </c>
      <c r="Q217" s="185">
        <f t="shared" si="113"/>
        <v>3.625</v>
      </c>
      <c r="R217" s="185">
        <v>0.9</v>
      </c>
      <c r="S217" s="185">
        <f t="shared" si="114"/>
        <v>4.4999999999999998E-2</v>
      </c>
      <c r="T217" s="185">
        <f t="shared" si="115"/>
        <v>4.4999999999999998E-2</v>
      </c>
      <c r="U217" s="185">
        <f t="shared" si="116"/>
        <v>4.4999999999999998E-2</v>
      </c>
      <c r="V217" s="185">
        <v>661</v>
      </c>
      <c r="W217" s="185">
        <f t="shared" si="117"/>
        <v>33.049999999999997</v>
      </c>
      <c r="X217" s="185">
        <f t="shared" si="118"/>
        <v>33.049999999999997</v>
      </c>
      <c r="Y217" s="185">
        <f t="shared" si="119"/>
        <v>33.049999999999997</v>
      </c>
    </row>
    <row r="218" spans="2:25" ht="16.5" thickBot="1" x14ac:dyDescent="0.3">
      <c r="B218" s="215"/>
      <c r="C218" s="206"/>
      <c r="D218" s="206"/>
      <c r="E218" s="206"/>
      <c r="F218" s="37" t="s">
        <v>10</v>
      </c>
      <c r="G218" s="192">
        <v>1</v>
      </c>
      <c r="H218" s="103">
        <v>1</v>
      </c>
      <c r="I218" s="104">
        <v>1</v>
      </c>
      <c r="J218" s="185">
        <v>0</v>
      </c>
      <c r="K218" s="185">
        <f t="shared" si="108"/>
        <v>0</v>
      </c>
      <c r="L218" s="185">
        <f t="shared" si="109"/>
        <v>0</v>
      </c>
      <c r="M218" s="185">
        <f t="shared" si="110"/>
        <v>0</v>
      </c>
      <c r="N218" s="185">
        <v>0</v>
      </c>
      <c r="O218" s="185">
        <f t="shared" si="111"/>
        <v>0</v>
      </c>
      <c r="P218" s="185">
        <f t="shared" si="112"/>
        <v>0</v>
      </c>
      <c r="Q218" s="185">
        <f t="shared" si="113"/>
        <v>0</v>
      </c>
      <c r="R218" s="185">
        <v>0</v>
      </c>
      <c r="S218" s="185">
        <f t="shared" si="114"/>
        <v>0</v>
      </c>
      <c r="T218" s="185">
        <f t="shared" si="115"/>
        <v>0</v>
      </c>
      <c r="U218" s="185">
        <f t="shared" si="116"/>
        <v>0</v>
      </c>
      <c r="V218" s="185">
        <v>0</v>
      </c>
      <c r="W218" s="185">
        <f t="shared" si="117"/>
        <v>0</v>
      </c>
      <c r="X218" s="185">
        <f t="shared" si="118"/>
        <v>0</v>
      </c>
      <c r="Y218" s="185">
        <f t="shared" si="119"/>
        <v>0</v>
      </c>
    </row>
    <row r="219" spans="2:25" ht="31.5" customHeight="1" x14ac:dyDescent="0.25">
      <c r="B219" s="224" t="s">
        <v>136</v>
      </c>
      <c r="C219" s="206">
        <v>200</v>
      </c>
      <c r="D219" s="206">
        <v>200</v>
      </c>
      <c r="E219" s="206">
        <v>200</v>
      </c>
      <c r="F219" s="63" t="s">
        <v>137</v>
      </c>
      <c r="G219" s="101">
        <v>8</v>
      </c>
      <c r="H219" s="101">
        <v>8</v>
      </c>
      <c r="I219" s="102">
        <v>8</v>
      </c>
      <c r="J219" s="185">
        <v>0</v>
      </c>
      <c r="K219" s="185">
        <f t="shared" si="108"/>
        <v>0</v>
      </c>
      <c r="L219" s="185">
        <f t="shared" si="109"/>
        <v>0</v>
      </c>
      <c r="M219" s="185">
        <f t="shared" si="110"/>
        <v>0</v>
      </c>
      <c r="N219" s="185">
        <v>0</v>
      </c>
      <c r="O219" s="185">
        <f t="shared" si="111"/>
        <v>0</v>
      </c>
      <c r="P219" s="185">
        <f t="shared" si="112"/>
        <v>0</v>
      </c>
      <c r="Q219" s="185">
        <f t="shared" si="113"/>
        <v>0</v>
      </c>
      <c r="R219" s="185">
        <v>92</v>
      </c>
      <c r="S219" s="185">
        <f t="shared" si="114"/>
        <v>7.36</v>
      </c>
      <c r="T219" s="185">
        <f t="shared" si="115"/>
        <v>7.36</v>
      </c>
      <c r="U219" s="185">
        <f t="shared" si="116"/>
        <v>7.36</v>
      </c>
      <c r="V219" s="185">
        <v>368</v>
      </c>
      <c r="W219" s="185">
        <f t="shared" si="117"/>
        <v>29.44</v>
      </c>
      <c r="X219" s="185">
        <f t="shared" si="118"/>
        <v>29.44</v>
      </c>
      <c r="Y219" s="25">
        <f t="shared" si="119"/>
        <v>29.44</v>
      </c>
    </row>
    <row r="220" spans="2:25" ht="15.75" x14ac:dyDescent="0.25">
      <c r="B220" s="215"/>
      <c r="C220" s="216"/>
      <c r="D220" s="216"/>
      <c r="E220" s="216"/>
      <c r="F220" s="3" t="s">
        <v>19</v>
      </c>
      <c r="G220" s="95">
        <v>12</v>
      </c>
      <c r="H220" s="95">
        <v>12</v>
      </c>
      <c r="I220" s="96">
        <v>12</v>
      </c>
      <c r="J220" s="185">
        <v>0</v>
      </c>
      <c r="K220" s="185">
        <f t="shared" si="108"/>
        <v>0</v>
      </c>
      <c r="L220" s="185">
        <f t="shared" si="109"/>
        <v>0</v>
      </c>
      <c r="M220" s="185">
        <f t="shared" si="110"/>
        <v>0</v>
      </c>
      <c r="N220" s="185">
        <v>0</v>
      </c>
      <c r="O220" s="185">
        <f t="shared" si="111"/>
        <v>0</v>
      </c>
      <c r="P220" s="185">
        <f t="shared" si="112"/>
        <v>0</v>
      </c>
      <c r="Q220" s="185">
        <f t="shared" si="113"/>
        <v>0</v>
      </c>
      <c r="R220" s="185">
        <v>99.8</v>
      </c>
      <c r="S220" s="185">
        <f t="shared" si="114"/>
        <v>11.975999999999999</v>
      </c>
      <c r="T220" s="185">
        <f t="shared" si="115"/>
        <v>11.975999999999999</v>
      </c>
      <c r="U220" s="185">
        <f t="shared" si="116"/>
        <v>11.975999999999999</v>
      </c>
      <c r="V220" s="185">
        <v>374</v>
      </c>
      <c r="W220" s="185">
        <f t="shared" si="117"/>
        <v>44.88</v>
      </c>
      <c r="X220" s="185">
        <f t="shared" si="118"/>
        <v>44.88</v>
      </c>
      <c r="Y220" s="185">
        <f t="shared" si="119"/>
        <v>44.88</v>
      </c>
    </row>
    <row r="221" spans="2:25" ht="15.75" x14ac:dyDescent="0.25">
      <c r="B221" s="215"/>
      <c r="C221" s="216"/>
      <c r="D221" s="216"/>
      <c r="E221" s="216"/>
      <c r="F221" s="3" t="s">
        <v>20</v>
      </c>
      <c r="G221" s="95">
        <v>1</v>
      </c>
      <c r="H221" s="95">
        <v>1</v>
      </c>
      <c r="I221" s="96">
        <v>1</v>
      </c>
      <c r="J221" s="185">
        <v>0.5</v>
      </c>
      <c r="K221" s="185">
        <f t="shared" si="108"/>
        <v>5.0000000000000001E-3</v>
      </c>
      <c r="L221" s="185">
        <f t="shared" si="109"/>
        <v>5.0000000000000001E-3</v>
      </c>
      <c r="M221" s="185">
        <f t="shared" si="110"/>
        <v>5.0000000000000001E-3</v>
      </c>
      <c r="N221" s="185">
        <v>0.3</v>
      </c>
      <c r="O221" s="185">
        <f t="shared" si="111"/>
        <v>3.0000000000000001E-3</v>
      </c>
      <c r="P221" s="185">
        <f t="shared" si="112"/>
        <v>3.0000000000000001E-3</v>
      </c>
      <c r="Q221" s="185">
        <f t="shared" si="113"/>
        <v>3.0000000000000001E-3</v>
      </c>
      <c r="R221" s="185">
        <v>6.5</v>
      </c>
      <c r="S221" s="185">
        <f t="shared" si="114"/>
        <v>6.5000000000000002E-2</v>
      </c>
      <c r="T221" s="185">
        <f t="shared" si="115"/>
        <v>6.5000000000000002E-2</v>
      </c>
      <c r="U221" s="185">
        <f t="shared" si="116"/>
        <v>6.5000000000000002E-2</v>
      </c>
      <c r="V221" s="185">
        <v>22</v>
      </c>
      <c r="W221" s="185">
        <f t="shared" si="117"/>
        <v>0.22</v>
      </c>
      <c r="X221" s="185">
        <f t="shared" si="118"/>
        <v>0.22</v>
      </c>
      <c r="Y221" s="185">
        <f t="shared" si="119"/>
        <v>0.22</v>
      </c>
    </row>
    <row r="222" spans="2:25" ht="16.5" thickBot="1" x14ac:dyDescent="0.3">
      <c r="B222" s="3" t="s">
        <v>25</v>
      </c>
      <c r="C222" s="189">
        <v>100</v>
      </c>
      <c r="D222" s="189">
        <v>100</v>
      </c>
      <c r="E222" s="189">
        <v>100</v>
      </c>
      <c r="F222" s="3" t="s">
        <v>25</v>
      </c>
      <c r="G222" s="95">
        <v>100</v>
      </c>
      <c r="H222" s="95">
        <v>100</v>
      </c>
      <c r="I222" s="95">
        <v>100</v>
      </c>
      <c r="J222" s="185">
        <v>18</v>
      </c>
      <c r="K222" s="185">
        <f t="shared" si="108"/>
        <v>18</v>
      </c>
      <c r="L222" s="185">
        <f t="shared" si="109"/>
        <v>18</v>
      </c>
      <c r="M222" s="185">
        <f t="shared" si="110"/>
        <v>18</v>
      </c>
      <c r="N222" s="185">
        <v>0.6</v>
      </c>
      <c r="O222" s="185">
        <f t="shared" si="111"/>
        <v>0.6</v>
      </c>
      <c r="P222" s="185">
        <f t="shared" si="112"/>
        <v>0.6</v>
      </c>
      <c r="Q222" s="185">
        <f t="shared" si="113"/>
        <v>0.6</v>
      </c>
      <c r="R222" s="185">
        <v>1.5</v>
      </c>
      <c r="S222" s="185">
        <f t="shared" si="114"/>
        <v>1.5</v>
      </c>
      <c r="T222" s="185">
        <f t="shared" si="115"/>
        <v>1.5</v>
      </c>
      <c r="U222" s="185">
        <f t="shared" si="116"/>
        <v>1.5</v>
      </c>
      <c r="V222" s="185">
        <v>86</v>
      </c>
      <c r="W222" s="185">
        <f t="shared" si="117"/>
        <v>86</v>
      </c>
      <c r="X222" s="185">
        <f t="shared" si="118"/>
        <v>86</v>
      </c>
      <c r="Y222" s="185">
        <f t="shared" si="119"/>
        <v>86</v>
      </c>
    </row>
    <row r="223" spans="2:25" ht="32.25" thickBot="1" x14ac:dyDescent="0.3">
      <c r="B223" s="10" t="s">
        <v>14</v>
      </c>
      <c r="C223" s="189">
        <v>20</v>
      </c>
      <c r="D223" s="189">
        <v>35</v>
      </c>
      <c r="E223" s="189">
        <v>40</v>
      </c>
      <c r="F223" s="17" t="s">
        <v>14</v>
      </c>
      <c r="G223" s="99">
        <v>20</v>
      </c>
      <c r="H223" s="99">
        <v>35</v>
      </c>
      <c r="I223" s="100">
        <v>40</v>
      </c>
      <c r="J223" s="185">
        <v>6.5</v>
      </c>
      <c r="K223" s="183">
        <f t="shared" si="108"/>
        <v>1.3</v>
      </c>
      <c r="L223" s="183">
        <f t="shared" si="109"/>
        <v>2.2749999999999999</v>
      </c>
      <c r="M223" s="183">
        <f t="shared" si="110"/>
        <v>2.6</v>
      </c>
      <c r="N223" s="183">
        <v>1</v>
      </c>
      <c r="O223" s="183">
        <f t="shared" si="111"/>
        <v>0.2</v>
      </c>
      <c r="P223" s="183">
        <f t="shared" si="112"/>
        <v>0.35</v>
      </c>
      <c r="Q223" s="183">
        <f t="shared" si="113"/>
        <v>0.4</v>
      </c>
      <c r="R223" s="183">
        <v>40.1</v>
      </c>
      <c r="S223" s="183">
        <f t="shared" si="114"/>
        <v>8.02</v>
      </c>
      <c r="T223" s="183">
        <f t="shared" si="115"/>
        <v>14.035</v>
      </c>
      <c r="U223" s="183">
        <f t="shared" si="116"/>
        <v>16.04</v>
      </c>
      <c r="V223" s="183">
        <v>190</v>
      </c>
      <c r="W223" s="183">
        <f t="shared" si="117"/>
        <v>38</v>
      </c>
      <c r="X223" s="183">
        <f t="shared" si="118"/>
        <v>66.5</v>
      </c>
      <c r="Y223" s="183">
        <f t="shared" si="119"/>
        <v>76</v>
      </c>
    </row>
    <row r="224" spans="2:25" ht="18.75" x14ac:dyDescent="0.3">
      <c r="B224" s="24"/>
      <c r="C224" s="24"/>
      <c r="D224" s="24"/>
      <c r="E224" s="24"/>
      <c r="F224" s="24"/>
      <c r="G224" s="24"/>
      <c r="H224" s="24"/>
      <c r="I224" s="24"/>
      <c r="J224" s="111"/>
      <c r="K224" s="111">
        <f>SUM(K202:K223)</f>
        <v>53.013999999999989</v>
      </c>
      <c r="L224" s="111">
        <f>SUM(L202:L223)</f>
        <v>69.266999999999996</v>
      </c>
      <c r="M224" s="111">
        <f>SUM(M202:M223)</f>
        <v>83.683999999999983</v>
      </c>
      <c r="N224" s="111"/>
      <c r="O224" s="111">
        <f>SUM(O202:O223)</f>
        <v>20.072999999999997</v>
      </c>
      <c r="P224" s="111">
        <f>SUM(P202:P223)</f>
        <v>26.426000000000002</v>
      </c>
      <c r="Q224" s="111">
        <f>SUM(Q202:Q223)</f>
        <v>31.582999999999995</v>
      </c>
      <c r="R224" s="111"/>
      <c r="S224" s="111">
        <f>SUM(S202:S223)</f>
        <v>84.814999999999998</v>
      </c>
      <c r="T224" s="111">
        <f>SUM(T202:T223)</f>
        <v>107.61799999999999</v>
      </c>
      <c r="U224" s="111">
        <f>SUM(U202:U223)</f>
        <v>122.02599999999998</v>
      </c>
      <c r="V224" s="111"/>
      <c r="W224" s="111">
        <f>SUM(W202:W223)</f>
        <v>610.44000000000005</v>
      </c>
      <c r="X224" s="111">
        <f>SUM(X202:X223)</f>
        <v>763.21</v>
      </c>
      <c r="Y224" s="111">
        <f>SUM(Y202:Y223)</f>
        <v>868.57</v>
      </c>
    </row>
    <row r="225" spans="2:25" ht="15.75" x14ac:dyDescent="0.25">
      <c r="B225" s="223" t="s">
        <v>43</v>
      </c>
      <c r="C225" s="223"/>
      <c r="D225" s="223"/>
      <c r="E225" s="223"/>
      <c r="F225" s="24"/>
      <c r="G225" s="24"/>
      <c r="H225" s="24"/>
      <c r="I225" s="24"/>
      <c r="J225" s="107"/>
      <c r="K225" s="107"/>
      <c r="L225" s="107"/>
      <c r="M225" s="107"/>
      <c r="N225" s="107"/>
      <c r="O225" s="107"/>
      <c r="P225" s="107"/>
      <c r="Q225" s="107"/>
      <c r="R225" s="107"/>
      <c r="S225" s="107"/>
      <c r="T225" s="107"/>
      <c r="U225" s="107"/>
      <c r="V225" s="107"/>
      <c r="W225" s="107"/>
      <c r="X225" s="107"/>
      <c r="Y225" s="288"/>
    </row>
    <row r="226" spans="2:25" ht="15.75" x14ac:dyDescent="0.25">
      <c r="B226" s="24" t="s">
        <v>29</v>
      </c>
      <c r="C226" s="24"/>
      <c r="D226" s="24"/>
      <c r="E226" s="24"/>
      <c r="F226" s="24"/>
      <c r="G226" s="24"/>
      <c r="H226" s="24"/>
      <c r="I226" s="24"/>
      <c r="J226" s="107"/>
      <c r="K226" s="107"/>
      <c r="L226" s="107"/>
      <c r="M226" s="107"/>
      <c r="N226" s="107"/>
      <c r="O226" s="107"/>
      <c r="P226" s="107"/>
      <c r="Q226" s="107"/>
      <c r="R226" s="107"/>
      <c r="S226" s="107"/>
      <c r="T226" s="107"/>
      <c r="U226" s="107"/>
      <c r="V226" s="107"/>
      <c r="W226" s="107"/>
      <c r="X226" s="107"/>
      <c r="Y226" s="288"/>
    </row>
    <row r="227" spans="2:25" ht="31.5" customHeight="1" x14ac:dyDescent="0.25">
      <c r="B227" s="249" t="s">
        <v>88</v>
      </c>
      <c r="C227" s="218">
        <v>150</v>
      </c>
      <c r="D227" s="218">
        <v>200</v>
      </c>
      <c r="E227" s="218">
        <v>250</v>
      </c>
      <c r="F227" s="9" t="s">
        <v>154</v>
      </c>
      <c r="G227" s="95">
        <v>79</v>
      </c>
      <c r="H227" s="95">
        <v>119</v>
      </c>
      <c r="I227" s="96">
        <v>159</v>
      </c>
      <c r="J227" s="185">
        <v>67.7</v>
      </c>
      <c r="K227" s="185">
        <f t="shared" ref="K227:K245" si="120">G227*J227/100</f>
        <v>53.483000000000004</v>
      </c>
      <c r="L227" s="185">
        <f t="shared" ref="L227:L245" si="121">H227*J227/100</f>
        <v>80.563000000000002</v>
      </c>
      <c r="M227" s="185">
        <f t="shared" ref="M227:M245" si="122">I227*J227/100</f>
        <v>107.64300000000001</v>
      </c>
      <c r="N227" s="185">
        <v>18.899999999999999</v>
      </c>
      <c r="O227" s="185">
        <f t="shared" ref="O227:O245" si="123">G227*N227/100</f>
        <v>14.930999999999999</v>
      </c>
      <c r="P227" s="185">
        <f t="shared" ref="P227:P245" si="124">H227*N227/100</f>
        <v>22.491</v>
      </c>
      <c r="Q227" s="185">
        <f t="shared" ref="Q227:Q245" si="125">I227*N227/100</f>
        <v>30.050999999999998</v>
      </c>
      <c r="R227" s="185">
        <v>12.4</v>
      </c>
      <c r="S227" s="185">
        <f t="shared" ref="S227:S245" si="126">G227*R227/100</f>
        <v>9.7959999999999994</v>
      </c>
      <c r="T227" s="185">
        <f t="shared" ref="T227:T245" si="127">H227*R227/100</f>
        <v>14.756000000000002</v>
      </c>
      <c r="U227" s="185">
        <f t="shared" ref="U227:U245" si="128">I227*R227/100</f>
        <v>19.716000000000001</v>
      </c>
      <c r="V227" s="185">
        <v>187</v>
      </c>
      <c r="W227" s="185">
        <f t="shared" ref="W227:W245" si="129">G227*V227/100</f>
        <v>147.72999999999999</v>
      </c>
      <c r="X227" s="185">
        <f>(H227*V227)/100</f>
        <v>222.53</v>
      </c>
      <c r="Y227" s="185">
        <f>(I227*V227)/100</f>
        <v>297.33</v>
      </c>
    </row>
    <row r="228" spans="2:25" ht="15.75" x14ac:dyDescent="0.25">
      <c r="B228" s="250"/>
      <c r="C228" s="205"/>
      <c r="D228" s="205"/>
      <c r="E228" s="205"/>
      <c r="F228" s="3" t="s">
        <v>35</v>
      </c>
      <c r="G228" s="105">
        <v>4</v>
      </c>
      <c r="H228" s="105">
        <v>5</v>
      </c>
      <c r="I228" s="106">
        <v>6</v>
      </c>
      <c r="J228" s="185">
        <v>0</v>
      </c>
      <c r="K228" s="185">
        <f t="shared" si="120"/>
        <v>0</v>
      </c>
      <c r="L228" s="185">
        <f t="shared" si="121"/>
        <v>0</v>
      </c>
      <c r="M228" s="185">
        <f t="shared" si="122"/>
        <v>0</v>
      </c>
      <c r="N228" s="185">
        <v>99.9</v>
      </c>
      <c r="O228" s="185">
        <f t="shared" si="123"/>
        <v>3.9960000000000004</v>
      </c>
      <c r="P228" s="185">
        <f t="shared" si="124"/>
        <v>4.9950000000000001</v>
      </c>
      <c r="Q228" s="185">
        <f t="shared" si="125"/>
        <v>5.9940000000000007</v>
      </c>
      <c r="R228" s="185">
        <v>0</v>
      </c>
      <c r="S228" s="185">
        <f t="shared" si="126"/>
        <v>0</v>
      </c>
      <c r="T228" s="185">
        <f t="shared" si="127"/>
        <v>0</v>
      </c>
      <c r="U228" s="185">
        <f t="shared" si="128"/>
        <v>0</v>
      </c>
      <c r="V228" s="185">
        <v>899</v>
      </c>
      <c r="W228" s="185">
        <f t="shared" si="129"/>
        <v>35.96</v>
      </c>
      <c r="X228" s="185">
        <f t="shared" ref="X228:X245" si="130">H228*V228/100</f>
        <v>44.95</v>
      </c>
      <c r="Y228" s="185">
        <f t="shared" ref="Y228:Y245" si="131">I228*V228/100</f>
        <v>53.94</v>
      </c>
    </row>
    <row r="229" spans="2:25" ht="15.75" x14ac:dyDescent="0.25">
      <c r="B229" s="250"/>
      <c r="C229" s="205"/>
      <c r="D229" s="205"/>
      <c r="E229" s="205"/>
      <c r="F229" s="3" t="s">
        <v>36</v>
      </c>
      <c r="G229" s="105">
        <v>80</v>
      </c>
      <c r="H229" s="95">
        <v>100</v>
      </c>
      <c r="I229" s="96">
        <v>120</v>
      </c>
      <c r="J229" s="185">
        <v>2</v>
      </c>
      <c r="K229" s="185">
        <f t="shared" si="120"/>
        <v>1.6</v>
      </c>
      <c r="L229" s="185">
        <f t="shared" si="121"/>
        <v>2</v>
      </c>
      <c r="M229" s="185">
        <f t="shared" si="122"/>
        <v>2.4</v>
      </c>
      <c r="N229" s="185">
        <v>0.1</v>
      </c>
      <c r="O229" s="185">
        <f t="shared" si="123"/>
        <v>0.08</v>
      </c>
      <c r="P229" s="185">
        <f t="shared" si="124"/>
        <v>0.1</v>
      </c>
      <c r="Q229" s="185">
        <f t="shared" si="125"/>
        <v>0.12</v>
      </c>
      <c r="R229" s="185">
        <v>19.7</v>
      </c>
      <c r="S229" s="185">
        <f t="shared" si="126"/>
        <v>15.76</v>
      </c>
      <c r="T229" s="185">
        <f t="shared" si="127"/>
        <v>19.7</v>
      </c>
      <c r="U229" s="185">
        <f t="shared" si="128"/>
        <v>23.64</v>
      </c>
      <c r="V229" s="185">
        <v>83</v>
      </c>
      <c r="W229" s="185">
        <f t="shared" si="129"/>
        <v>66.400000000000006</v>
      </c>
      <c r="X229" s="185">
        <f t="shared" si="130"/>
        <v>83</v>
      </c>
      <c r="Y229" s="185">
        <f t="shared" si="131"/>
        <v>99.6</v>
      </c>
    </row>
    <row r="230" spans="2:25" ht="15.75" x14ac:dyDescent="0.25">
      <c r="B230" s="250"/>
      <c r="C230" s="205"/>
      <c r="D230" s="205"/>
      <c r="E230" s="205"/>
      <c r="F230" s="3" t="s">
        <v>18</v>
      </c>
      <c r="G230" s="105">
        <v>5</v>
      </c>
      <c r="H230" s="95">
        <v>6</v>
      </c>
      <c r="I230" s="96">
        <v>7</v>
      </c>
      <c r="J230" s="185">
        <v>3.6</v>
      </c>
      <c r="K230" s="185">
        <f t="shared" si="120"/>
        <v>0.18</v>
      </c>
      <c r="L230" s="185">
        <f t="shared" si="121"/>
        <v>0.21600000000000003</v>
      </c>
      <c r="M230" s="185">
        <f t="shared" si="122"/>
        <v>0.252</v>
      </c>
      <c r="N230" s="185">
        <v>0</v>
      </c>
      <c r="O230" s="185">
        <f t="shared" si="123"/>
        <v>0</v>
      </c>
      <c r="P230" s="185">
        <f t="shared" si="124"/>
        <v>0</v>
      </c>
      <c r="Q230" s="185">
        <f t="shared" si="125"/>
        <v>0</v>
      </c>
      <c r="R230" s="185">
        <v>11.8</v>
      </c>
      <c r="S230" s="185">
        <f t="shared" si="126"/>
        <v>0.59</v>
      </c>
      <c r="T230" s="185">
        <f t="shared" si="127"/>
        <v>0.70800000000000007</v>
      </c>
      <c r="U230" s="185">
        <f t="shared" si="128"/>
        <v>0.82600000000000007</v>
      </c>
      <c r="V230" s="185">
        <v>63</v>
      </c>
      <c r="W230" s="185">
        <f t="shared" si="129"/>
        <v>3.15</v>
      </c>
      <c r="X230" s="185">
        <f t="shared" si="130"/>
        <v>3.78</v>
      </c>
      <c r="Y230" s="185">
        <f t="shared" si="131"/>
        <v>4.41</v>
      </c>
    </row>
    <row r="231" spans="2:25" ht="15.75" x14ac:dyDescent="0.25">
      <c r="B231" s="250"/>
      <c r="C231" s="205"/>
      <c r="D231" s="205"/>
      <c r="E231" s="205"/>
      <c r="F231" s="3" t="s">
        <v>11</v>
      </c>
      <c r="G231" s="95">
        <v>5</v>
      </c>
      <c r="H231" s="95">
        <v>9</v>
      </c>
      <c r="I231" s="96">
        <v>10</v>
      </c>
      <c r="J231" s="185">
        <v>1.7</v>
      </c>
      <c r="K231" s="185">
        <f t="shared" si="120"/>
        <v>8.5000000000000006E-2</v>
      </c>
      <c r="L231" s="185">
        <f t="shared" si="121"/>
        <v>0.153</v>
      </c>
      <c r="M231" s="185">
        <f t="shared" si="122"/>
        <v>0.17</v>
      </c>
      <c r="N231" s="185">
        <v>0</v>
      </c>
      <c r="O231" s="185">
        <f t="shared" si="123"/>
        <v>0</v>
      </c>
      <c r="P231" s="185">
        <f t="shared" si="124"/>
        <v>0</v>
      </c>
      <c r="Q231" s="185">
        <f t="shared" si="125"/>
        <v>0</v>
      </c>
      <c r="R231" s="185">
        <v>9.5</v>
      </c>
      <c r="S231" s="185">
        <f t="shared" si="126"/>
        <v>0.47499999999999998</v>
      </c>
      <c r="T231" s="185">
        <f t="shared" si="127"/>
        <v>0.85499999999999998</v>
      </c>
      <c r="U231" s="185">
        <f t="shared" si="128"/>
        <v>0.95</v>
      </c>
      <c r="V231" s="185">
        <v>43</v>
      </c>
      <c r="W231" s="185">
        <f t="shared" si="129"/>
        <v>2.15</v>
      </c>
      <c r="X231" s="185">
        <f t="shared" si="130"/>
        <v>3.87</v>
      </c>
      <c r="Y231" s="185">
        <f t="shared" si="131"/>
        <v>4.3</v>
      </c>
    </row>
    <row r="232" spans="2:25" ht="15.75" x14ac:dyDescent="0.25">
      <c r="B232" s="224"/>
      <c r="C232" s="206"/>
      <c r="D232" s="206"/>
      <c r="E232" s="206"/>
      <c r="F232" s="3" t="s">
        <v>10</v>
      </c>
      <c r="G232" s="95">
        <v>1</v>
      </c>
      <c r="H232" s="95">
        <v>1</v>
      </c>
      <c r="I232" s="96">
        <v>1</v>
      </c>
      <c r="J232" s="185">
        <v>0</v>
      </c>
      <c r="K232" s="185">
        <f t="shared" si="120"/>
        <v>0</v>
      </c>
      <c r="L232" s="185">
        <f t="shared" si="121"/>
        <v>0</v>
      </c>
      <c r="M232" s="185">
        <f t="shared" si="122"/>
        <v>0</v>
      </c>
      <c r="N232" s="185">
        <v>0</v>
      </c>
      <c r="O232" s="185">
        <f t="shared" si="123"/>
        <v>0</v>
      </c>
      <c r="P232" s="185">
        <f t="shared" si="124"/>
        <v>0</v>
      </c>
      <c r="Q232" s="185">
        <f t="shared" si="125"/>
        <v>0</v>
      </c>
      <c r="R232" s="185">
        <v>0</v>
      </c>
      <c r="S232" s="185">
        <f t="shared" si="126"/>
        <v>0</v>
      </c>
      <c r="T232" s="185">
        <f t="shared" si="127"/>
        <v>0</v>
      </c>
      <c r="U232" s="185">
        <f t="shared" si="128"/>
        <v>0</v>
      </c>
      <c r="V232" s="185">
        <v>0</v>
      </c>
      <c r="W232" s="185">
        <f t="shared" si="129"/>
        <v>0</v>
      </c>
      <c r="X232" s="185">
        <f t="shared" si="130"/>
        <v>0</v>
      </c>
      <c r="Y232" s="185">
        <f t="shared" si="131"/>
        <v>0</v>
      </c>
    </row>
    <row r="233" spans="2:25" ht="15.75" customHeight="1" x14ac:dyDescent="0.25">
      <c r="B233" s="224" t="s">
        <v>136</v>
      </c>
      <c r="C233" s="206">
        <v>200</v>
      </c>
      <c r="D233" s="206">
        <v>200</v>
      </c>
      <c r="E233" s="206">
        <v>200</v>
      </c>
      <c r="F233" s="63" t="s">
        <v>137</v>
      </c>
      <c r="G233" s="101">
        <v>8</v>
      </c>
      <c r="H233" s="101">
        <v>8</v>
      </c>
      <c r="I233" s="102">
        <v>8</v>
      </c>
      <c r="J233" s="185">
        <v>0</v>
      </c>
      <c r="K233" s="185">
        <f t="shared" si="120"/>
        <v>0</v>
      </c>
      <c r="L233" s="185">
        <f t="shared" si="121"/>
        <v>0</v>
      </c>
      <c r="M233" s="185">
        <f t="shared" si="122"/>
        <v>0</v>
      </c>
      <c r="N233" s="185">
        <v>0</v>
      </c>
      <c r="O233" s="185">
        <f t="shared" si="123"/>
        <v>0</v>
      </c>
      <c r="P233" s="185">
        <f t="shared" si="124"/>
        <v>0</v>
      </c>
      <c r="Q233" s="185">
        <f t="shared" si="125"/>
        <v>0</v>
      </c>
      <c r="R233" s="185">
        <v>92</v>
      </c>
      <c r="S233" s="185">
        <f t="shared" si="126"/>
        <v>7.36</v>
      </c>
      <c r="T233" s="185">
        <f t="shared" si="127"/>
        <v>7.36</v>
      </c>
      <c r="U233" s="185">
        <f t="shared" si="128"/>
        <v>7.36</v>
      </c>
      <c r="V233" s="185">
        <v>368</v>
      </c>
      <c r="W233" s="185">
        <f t="shared" si="129"/>
        <v>29.44</v>
      </c>
      <c r="X233" s="185">
        <f t="shared" si="130"/>
        <v>29.44</v>
      </c>
      <c r="Y233" s="25">
        <f t="shared" si="131"/>
        <v>29.44</v>
      </c>
    </row>
    <row r="234" spans="2:25" ht="15.75" x14ac:dyDescent="0.25">
      <c r="B234" s="215"/>
      <c r="C234" s="216"/>
      <c r="D234" s="216"/>
      <c r="E234" s="216"/>
      <c r="F234" s="3" t="s">
        <v>19</v>
      </c>
      <c r="G234" s="95">
        <v>12</v>
      </c>
      <c r="H234" s="95">
        <v>12</v>
      </c>
      <c r="I234" s="96">
        <v>12</v>
      </c>
      <c r="J234" s="185">
        <v>0</v>
      </c>
      <c r="K234" s="185">
        <f t="shared" si="120"/>
        <v>0</v>
      </c>
      <c r="L234" s="185">
        <f t="shared" si="121"/>
        <v>0</v>
      </c>
      <c r="M234" s="185">
        <f t="shared" si="122"/>
        <v>0</v>
      </c>
      <c r="N234" s="185">
        <v>0</v>
      </c>
      <c r="O234" s="185">
        <f t="shared" si="123"/>
        <v>0</v>
      </c>
      <c r="P234" s="185">
        <f t="shared" si="124"/>
        <v>0</v>
      </c>
      <c r="Q234" s="185">
        <f t="shared" si="125"/>
        <v>0</v>
      </c>
      <c r="R234" s="185">
        <v>99.8</v>
      </c>
      <c r="S234" s="185">
        <f t="shared" si="126"/>
        <v>11.975999999999999</v>
      </c>
      <c r="T234" s="185">
        <f t="shared" si="127"/>
        <v>11.975999999999999</v>
      </c>
      <c r="U234" s="185">
        <f t="shared" si="128"/>
        <v>11.975999999999999</v>
      </c>
      <c r="V234" s="185">
        <v>374</v>
      </c>
      <c r="W234" s="185">
        <f t="shared" si="129"/>
        <v>44.88</v>
      </c>
      <c r="X234" s="185">
        <f t="shared" si="130"/>
        <v>44.88</v>
      </c>
      <c r="Y234" s="185">
        <f t="shared" si="131"/>
        <v>44.88</v>
      </c>
    </row>
    <row r="235" spans="2:25" ht="16.5" thickBot="1" x14ac:dyDescent="0.3">
      <c r="B235" s="215"/>
      <c r="C235" s="216"/>
      <c r="D235" s="216"/>
      <c r="E235" s="216"/>
      <c r="F235" s="3" t="s">
        <v>20</v>
      </c>
      <c r="G235" s="95">
        <v>1</v>
      </c>
      <c r="H235" s="95">
        <v>1</v>
      </c>
      <c r="I235" s="96">
        <v>1</v>
      </c>
      <c r="J235" s="185">
        <v>0.5</v>
      </c>
      <c r="K235" s="185">
        <f t="shared" si="120"/>
        <v>5.0000000000000001E-3</v>
      </c>
      <c r="L235" s="185">
        <f t="shared" si="121"/>
        <v>5.0000000000000001E-3</v>
      </c>
      <c r="M235" s="185">
        <f t="shared" si="122"/>
        <v>5.0000000000000001E-3</v>
      </c>
      <c r="N235" s="185">
        <v>0.3</v>
      </c>
      <c r="O235" s="185">
        <f t="shared" si="123"/>
        <v>3.0000000000000001E-3</v>
      </c>
      <c r="P235" s="185">
        <f t="shared" si="124"/>
        <v>3.0000000000000001E-3</v>
      </c>
      <c r="Q235" s="185">
        <f t="shared" si="125"/>
        <v>3.0000000000000001E-3</v>
      </c>
      <c r="R235" s="185">
        <v>6.5</v>
      </c>
      <c r="S235" s="185">
        <f t="shared" si="126"/>
        <v>6.5000000000000002E-2</v>
      </c>
      <c r="T235" s="185">
        <f t="shared" si="127"/>
        <v>6.5000000000000002E-2</v>
      </c>
      <c r="U235" s="185">
        <f t="shared" si="128"/>
        <v>6.5000000000000002E-2</v>
      </c>
      <c r="V235" s="185">
        <v>22</v>
      </c>
      <c r="W235" s="185">
        <f t="shared" si="129"/>
        <v>0.22</v>
      </c>
      <c r="X235" s="185">
        <f t="shared" si="130"/>
        <v>0.22</v>
      </c>
      <c r="Y235" s="185">
        <f t="shared" si="131"/>
        <v>0.22</v>
      </c>
    </row>
    <row r="236" spans="2:25" ht="16.5" thickBot="1" x14ac:dyDescent="0.3">
      <c r="B236" s="249" t="s">
        <v>131</v>
      </c>
      <c r="C236" s="218">
        <v>60</v>
      </c>
      <c r="D236" s="218">
        <v>80</v>
      </c>
      <c r="E236" s="260">
        <v>80</v>
      </c>
      <c r="F236" s="163" t="s">
        <v>128</v>
      </c>
      <c r="G236" s="181">
        <v>33</v>
      </c>
      <c r="H236" s="181">
        <v>40</v>
      </c>
      <c r="I236" s="193">
        <v>40</v>
      </c>
      <c r="J236" s="185">
        <v>10.3</v>
      </c>
      <c r="K236" s="185">
        <f t="shared" si="120"/>
        <v>3.3990000000000005</v>
      </c>
      <c r="L236" s="185">
        <f t="shared" si="121"/>
        <v>4.12</v>
      </c>
      <c r="M236" s="185">
        <f t="shared" si="122"/>
        <v>4.12</v>
      </c>
      <c r="N236" s="185">
        <v>0.9</v>
      </c>
      <c r="O236" s="185">
        <f t="shared" si="123"/>
        <v>0.29699999999999999</v>
      </c>
      <c r="P236" s="185">
        <f t="shared" si="124"/>
        <v>0.36</v>
      </c>
      <c r="Q236" s="185">
        <f t="shared" si="125"/>
        <v>0.36</v>
      </c>
      <c r="R236" s="185">
        <v>74.2</v>
      </c>
      <c r="S236" s="185">
        <f t="shared" si="126"/>
        <v>24.486000000000001</v>
      </c>
      <c r="T236" s="185">
        <f t="shared" si="127"/>
        <v>29.68</v>
      </c>
      <c r="U236" s="185">
        <f t="shared" si="128"/>
        <v>29.68</v>
      </c>
      <c r="V236" s="185">
        <v>327</v>
      </c>
      <c r="W236" s="185">
        <f t="shared" si="129"/>
        <v>107.91</v>
      </c>
      <c r="X236" s="185">
        <f t="shared" si="130"/>
        <v>130.80000000000001</v>
      </c>
      <c r="Y236" s="185">
        <f t="shared" si="131"/>
        <v>130.80000000000001</v>
      </c>
    </row>
    <row r="237" spans="2:25" ht="16.5" thickBot="1" x14ac:dyDescent="0.3">
      <c r="B237" s="250"/>
      <c r="C237" s="205"/>
      <c r="D237" s="205"/>
      <c r="E237" s="261"/>
      <c r="F237" s="163" t="s">
        <v>19</v>
      </c>
      <c r="G237" s="181">
        <v>3</v>
      </c>
      <c r="H237" s="181">
        <v>4</v>
      </c>
      <c r="I237" s="193">
        <v>4</v>
      </c>
      <c r="J237" s="185">
        <v>0</v>
      </c>
      <c r="K237" s="185">
        <f t="shared" si="120"/>
        <v>0</v>
      </c>
      <c r="L237" s="185">
        <f t="shared" si="121"/>
        <v>0</v>
      </c>
      <c r="M237" s="185">
        <f t="shared" si="122"/>
        <v>0</v>
      </c>
      <c r="N237" s="185">
        <v>0</v>
      </c>
      <c r="O237" s="185">
        <f t="shared" si="123"/>
        <v>0</v>
      </c>
      <c r="P237" s="185">
        <f t="shared" si="124"/>
        <v>0</v>
      </c>
      <c r="Q237" s="185">
        <f t="shared" si="125"/>
        <v>0</v>
      </c>
      <c r="R237" s="185">
        <v>99.8</v>
      </c>
      <c r="S237" s="185">
        <f t="shared" si="126"/>
        <v>2.9939999999999998</v>
      </c>
      <c r="T237" s="185">
        <f t="shared" si="127"/>
        <v>3.992</v>
      </c>
      <c r="U237" s="185">
        <f t="shared" si="128"/>
        <v>3.992</v>
      </c>
      <c r="V237" s="185">
        <v>374</v>
      </c>
      <c r="W237" s="185">
        <f t="shared" si="129"/>
        <v>11.22</v>
      </c>
      <c r="X237" s="185">
        <f t="shared" si="130"/>
        <v>14.96</v>
      </c>
      <c r="Y237" s="185">
        <f t="shared" si="131"/>
        <v>14.96</v>
      </c>
    </row>
    <row r="238" spans="2:25" ht="16.5" thickBot="1" x14ac:dyDescent="0.3">
      <c r="B238" s="250"/>
      <c r="C238" s="205"/>
      <c r="D238" s="205"/>
      <c r="E238" s="261"/>
      <c r="F238" s="163" t="s">
        <v>132</v>
      </c>
      <c r="G238" s="181">
        <v>2</v>
      </c>
      <c r="H238" s="181">
        <v>3</v>
      </c>
      <c r="I238" s="193">
        <v>3</v>
      </c>
      <c r="J238" s="185">
        <v>1.3</v>
      </c>
      <c r="K238" s="185">
        <f t="shared" si="120"/>
        <v>2.6000000000000002E-2</v>
      </c>
      <c r="L238" s="185">
        <f t="shared" si="121"/>
        <v>3.9000000000000007E-2</v>
      </c>
      <c r="M238" s="185">
        <f t="shared" si="122"/>
        <v>3.9000000000000007E-2</v>
      </c>
      <c r="N238" s="185">
        <v>72.5</v>
      </c>
      <c r="O238" s="185">
        <f t="shared" si="123"/>
        <v>1.45</v>
      </c>
      <c r="P238" s="185">
        <f t="shared" si="124"/>
        <v>2.1749999999999998</v>
      </c>
      <c r="Q238" s="185">
        <f t="shared" si="125"/>
        <v>2.1749999999999998</v>
      </c>
      <c r="R238" s="185">
        <v>0.9</v>
      </c>
      <c r="S238" s="185">
        <f t="shared" si="126"/>
        <v>1.8000000000000002E-2</v>
      </c>
      <c r="T238" s="185">
        <f t="shared" si="127"/>
        <v>2.7000000000000003E-2</v>
      </c>
      <c r="U238" s="185">
        <f t="shared" si="128"/>
        <v>2.7000000000000003E-2</v>
      </c>
      <c r="V238" s="185">
        <v>661</v>
      </c>
      <c r="W238" s="185">
        <f t="shared" si="129"/>
        <v>13.22</v>
      </c>
      <c r="X238" s="185">
        <f t="shared" si="130"/>
        <v>19.829999999999998</v>
      </c>
      <c r="Y238" s="185">
        <f t="shared" si="131"/>
        <v>19.829999999999998</v>
      </c>
    </row>
    <row r="239" spans="2:25" ht="16.5" thickBot="1" x14ac:dyDescent="0.3">
      <c r="B239" s="250"/>
      <c r="C239" s="205"/>
      <c r="D239" s="205"/>
      <c r="E239" s="261"/>
      <c r="F239" s="163" t="s">
        <v>121</v>
      </c>
      <c r="G239" s="181">
        <v>2</v>
      </c>
      <c r="H239" s="181">
        <v>3</v>
      </c>
      <c r="I239" s="193">
        <v>3</v>
      </c>
      <c r="J239" s="185">
        <v>12.7</v>
      </c>
      <c r="K239" s="185">
        <f t="shared" si="120"/>
        <v>0.254</v>
      </c>
      <c r="L239" s="185">
        <f t="shared" si="121"/>
        <v>0.38099999999999995</v>
      </c>
      <c r="M239" s="185">
        <f t="shared" si="122"/>
        <v>0.38099999999999995</v>
      </c>
      <c r="N239" s="185">
        <v>11.5</v>
      </c>
      <c r="O239" s="185">
        <f t="shared" si="123"/>
        <v>0.23</v>
      </c>
      <c r="P239" s="185">
        <f t="shared" si="124"/>
        <v>0.34499999999999997</v>
      </c>
      <c r="Q239" s="185">
        <f t="shared" si="125"/>
        <v>0.34499999999999997</v>
      </c>
      <c r="R239" s="185">
        <v>0.7</v>
      </c>
      <c r="S239" s="185">
        <f t="shared" si="126"/>
        <v>1.3999999999999999E-2</v>
      </c>
      <c r="T239" s="185">
        <f t="shared" si="127"/>
        <v>2.0999999999999998E-2</v>
      </c>
      <c r="U239" s="185">
        <f t="shared" si="128"/>
        <v>2.0999999999999998E-2</v>
      </c>
      <c r="V239" s="185">
        <v>157</v>
      </c>
      <c r="W239" s="185">
        <f t="shared" si="129"/>
        <v>3.14</v>
      </c>
      <c r="X239" s="185">
        <f t="shared" si="130"/>
        <v>4.71</v>
      </c>
      <c r="Y239" s="185">
        <f t="shared" si="131"/>
        <v>4.71</v>
      </c>
    </row>
    <row r="240" spans="2:25" ht="16.5" thickBot="1" x14ac:dyDescent="0.3">
      <c r="B240" s="250"/>
      <c r="C240" s="205"/>
      <c r="D240" s="205"/>
      <c r="E240" s="261"/>
      <c r="F240" s="163" t="s">
        <v>10</v>
      </c>
      <c r="G240" s="181">
        <v>1</v>
      </c>
      <c r="H240" s="181">
        <v>1</v>
      </c>
      <c r="I240" s="193">
        <v>1</v>
      </c>
      <c r="J240" s="185">
        <v>0</v>
      </c>
      <c r="K240" s="185">
        <f t="shared" si="120"/>
        <v>0</v>
      </c>
      <c r="L240" s="185">
        <f t="shared" si="121"/>
        <v>0</v>
      </c>
      <c r="M240" s="185">
        <f t="shared" si="122"/>
        <v>0</v>
      </c>
      <c r="N240" s="185">
        <v>0</v>
      </c>
      <c r="O240" s="185">
        <f t="shared" si="123"/>
        <v>0</v>
      </c>
      <c r="P240" s="185">
        <f t="shared" si="124"/>
        <v>0</v>
      </c>
      <c r="Q240" s="185">
        <f t="shared" si="125"/>
        <v>0</v>
      </c>
      <c r="R240" s="185">
        <v>0</v>
      </c>
      <c r="S240" s="185">
        <f t="shared" si="126"/>
        <v>0</v>
      </c>
      <c r="T240" s="185">
        <f t="shared" si="127"/>
        <v>0</v>
      </c>
      <c r="U240" s="185">
        <f t="shared" si="128"/>
        <v>0</v>
      </c>
      <c r="V240" s="185">
        <v>0</v>
      </c>
      <c r="W240" s="185">
        <f t="shared" si="129"/>
        <v>0</v>
      </c>
      <c r="X240" s="185">
        <f t="shared" si="130"/>
        <v>0</v>
      </c>
      <c r="Y240" s="185">
        <f t="shared" si="131"/>
        <v>0</v>
      </c>
    </row>
    <row r="241" spans="2:25" ht="16.5" thickBot="1" x14ac:dyDescent="0.3">
      <c r="B241" s="250"/>
      <c r="C241" s="205"/>
      <c r="D241" s="205"/>
      <c r="E241" s="261"/>
      <c r="F241" s="163" t="s">
        <v>127</v>
      </c>
      <c r="G241" s="181">
        <v>1</v>
      </c>
      <c r="H241" s="181">
        <v>1</v>
      </c>
      <c r="I241" s="193">
        <v>1</v>
      </c>
      <c r="J241" s="185">
        <v>12.7</v>
      </c>
      <c r="K241" s="185">
        <f t="shared" si="120"/>
        <v>0.127</v>
      </c>
      <c r="L241" s="185">
        <f t="shared" si="121"/>
        <v>0.127</v>
      </c>
      <c r="M241" s="185">
        <f t="shared" si="122"/>
        <v>0.127</v>
      </c>
      <c r="N241" s="185">
        <v>2.7</v>
      </c>
      <c r="O241" s="185">
        <f t="shared" si="123"/>
        <v>2.7000000000000003E-2</v>
      </c>
      <c r="P241" s="185">
        <f t="shared" si="124"/>
        <v>2.7000000000000003E-2</v>
      </c>
      <c r="Q241" s="185">
        <f t="shared" si="125"/>
        <v>2.7000000000000003E-2</v>
      </c>
      <c r="R241" s="185">
        <v>8.5</v>
      </c>
      <c r="S241" s="185">
        <f t="shared" si="126"/>
        <v>8.5000000000000006E-2</v>
      </c>
      <c r="T241" s="185">
        <f t="shared" si="127"/>
        <v>8.5000000000000006E-2</v>
      </c>
      <c r="U241" s="185">
        <f t="shared" si="128"/>
        <v>8.5000000000000006E-2</v>
      </c>
      <c r="V241" s="185">
        <v>109</v>
      </c>
      <c r="W241" s="185">
        <f t="shared" si="129"/>
        <v>1.0900000000000001</v>
      </c>
      <c r="X241" s="185">
        <f t="shared" si="130"/>
        <v>1.0900000000000001</v>
      </c>
      <c r="Y241" s="185">
        <f t="shared" si="131"/>
        <v>1.0900000000000001</v>
      </c>
    </row>
    <row r="242" spans="2:25" ht="15.75" customHeight="1" thickBot="1" x14ac:dyDescent="0.3">
      <c r="B242" s="250"/>
      <c r="C242" s="205"/>
      <c r="D242" s="205"/>
      <c r="E242" s="261"/>
      <c r="F242" s="163" t="s">
        <v>129</v>
      </c>
      <c r="G242" s="95">
        <v>28</v>
      </c>
      <c r="H242" s="95">
        <v>37</v>
      </c>
      <c r="I242" s="95">
        <v>37</v>
      </c>
      <c r="J242" s="185">
        <v>18</v>
      </c>
      <c r="K242" s="185">
        <f t="shared" si="120"/>
        <v>5.04</v>
      </c>
      <c r="L242" s="185">
        <f t="shared" si="121"/>
        <v>6.66</v>
      </c>
      <c r="M242" s="185">
        <f t="shared" si="122"/>
        <v>6.66</v>
      </c>
      <c r="N242" s="185">
        <v>0.6</v>
      </c>
      <c r="O242" s="185">
        <f t="shared" si="123"/>
        <v>0.16800000000000001</v>
      </c>
      <c r="P242" s="185">
        <f t="shared" si="124"/>
        <v>0.222</v>
      </c>
      <c r="Q242" s="185">
        <f t="shared" si="125"/>
        <v>0.222</v>
      </c>
      <c r="R242" s="185">
        <v>1.5</v>
      </c>
      <c r="S242" s="185">
        <f t="shared" si="126"/>
        <v>0.42</v>
      </c>
      <c r="T242" s="185">
        <f t="shared" si="127"/>
        <v>0.55500000000000005</v>
      </c>
      <c r="U242" s="185">
        <f t="shared" si="128"/>
        <v>0.55500000000000005</v>
      </c>
      <c r="V242" s="185">
        <v>86</v>
      </c>
      <c r="W242" s="185">
        <f t="shared" si="129"/>
        <v>24.08</v>
      </c>
      <c r="X242" s="185">
        <f t="shared" si="130"/>
        <v>31.82</v>
      </c>
      <c r="Y242" s="185">
        <f t="shared" si="131"/>
        <v>31.82</v>
      </c>
    </row>
    <row r="243" spans="2:25" ht="16.5" thickBot="1" x14ac:dyDescent="0.3">
      <c r="B243" s="250"/>
      <c r="C243" s="205"/>
      <c r="D243" s="205"/>
      <c r="E243" s="261"/>
      <c r="F243" s="163" t="s">
        <v>130</v>
      </c>
      <c r="G243" s="72">
        <v>0.3</v>
      </c>
      <c r="H243" s="72">
        <v>0.3</v>
      </c>
      <c r="I243" s="72">
        <v>0.3</v>
      </c>
      <c r="J243" s="185">
        <v>0.1</v>
      </c>
      <c r="K243" s="185">
        <f t="shared" si="120"/>
        <v>2.9999999999999997E-4</v>
      </c>
      <c r="L243" s="185">
        <f t="shared" si="121"/>
        <v>2.9999999999999997E-4</v>
      </c>
      <c r="M243" s="185">
        <f t="shared" si="122"/>
        <v>2.9999999999999997E-4</v>
      </c>
      <c r="N243" s="185">
        <v>0.1</v>
      </c>
      <c r="O243" s="185">
        <f t="shared" si="123"/>
        <v>2.9999999999999997E-4</v>
      </c>
      <c r="P243" s="185">
        <f t="shared" si="124"/>
        <v>2.9999999999999997E-4</v>
      </c>
      <c r="Q243" s="185">
        <f t="shared" si="125"/>
        <v>2.9999999999999997E-4</v>
      </c>
      <c r="R243" s="185">
        <v>87.6</v>
      </c>
      <c r="S243" s="185">
        <f t="shared" si="126"/>
        <v>0.26279999999999998</v>
      </c>
      <c r="T243" s="185">
        <f t="shared" si="127"/>
        <v>0.26279999999999998</v>
      </c>
      <c r="U243" s="185">
        <f t="shared" si="128"/>
        <v>0.26279999999999998</v>
      </c>
      <c r="V243" s="185">
        <v>351</v>
      </c>
      <c r="W243" s="185">
        <f t="shared" si="129"/>
        <v>1.0529999999999999</v>
      </c>
      <c r="X243" s="185">
        <f t="shared" si="130"/>
        <v>1.0529999999999999</v>
      </c>
      <c r="Y243" s="185">
        <f t="shared" si="131"/>
        <v>1.0529999999999999</v>
      </c>
    </row>
    <row r="244" spans="2:25" ht="16.5" thickBot="1" x14ac:dyDescent="0.3">
      <c r="B244" s="224"/>
      <c r="C244" s="206"/>
      <c r="D244" s="206"/>
      <c r="E244" s="262"/>
      <c r="F244" s="163" t="s">
        <v>13</v>
      </c>
      <c r="G244" s="95">
        <v>1</v>
      </c>
      <c r="H244" s="95">
        <v>1</v>
      </c>
      <c r="I244" s="95">
        <v>1</v>
      </c>
      <c r="J244" s="185">
        <v>0</v>
      </c>
      <c r="K244" s="185">
        <f t="shared" si="120"/>
        <v>0</v>
      </c>
      <c r="L244" s="185">
        <f t="shared" si="121"/>
        <v>0</v>
      </c>
      <c r="M244" s="185">
        <f t="shared" si="122"/>
        <v>0</v>
      </c>
      <c r="N244" s="185">
        <v>99.9</v>
      </c>
      <c r="O244" s="185">
        <f t="shared" si="123"/>
        <v>0.99900000000000011</v>
      </c>
      <c r="P244" s="185">
        <f t="shared" si="124"/>
        <v>0.99900000000000011</v>
      </c>
      <c r="Q244" s="185">
        <f t="shared" si="125"/>
        <v>0.99900000000000011</v>
      </c>
      <c r="R244" s="185">
        <v>0</v>
      </c>
      <c r="S244" s="185">
        <f t="shared" si="126"/>
        <v>0</v>
      </c>
      <c r="T244" s="185">
        <f t="shared" si="127"/>
        <v>0</v>
      </c>
      <c r="U244" s="185">
        <f t="shared" si="128"/>
        <v>0</v>
      </c>
      <c r="V244" s="185">
        <v>899</v>
      </c>
      <c r="W244" s="185">
        <f t="shared" si="129"/>
        <v>8.99</v>
      </c>
      <c r="X244" s="185">
        <f t="shared" si="130"/>
        <v>8.99</v>
      </c>
      <c r="Y244" s="185">
        <f t="shared" si="131"/>
        <v>8.99</v>
      </c>
    </row>
    <row r="245" spans="2:25" ht="32.25" thickBot="1" x14ac:dyDescent="0.3">
      <c r="B245" s="10" t="s">
        <v>14</v>
      </c>
      <c r="C245" s="189">
        <v>20</v>
      </c>
      <c r="D245" s="189">
        <v>35</v>
      </c>
      <c r="E245" s="189">
        <v>40</v>
      </c>
      <c r="F245" s="190" t="s">
        <v>14</v>
      </c>
      <c r="G245" s="99">
        <v>20</v>
      </c>
      <c r="H245" s="99">
        <v>35</v>
      </c>
      <c r="I245" s="100">
        <v>40</v>
      </c>
      <c r="J245" s="185">
        <v>6.5</v>
      </c>
      <c r="K245" s="183">
        <f t="shared" si="120"/>
        <v>1.3</v>
      </c>
      <c r="L245" s="183">
        <f t="shared" si="121"/>
        <v>2.2749999999999999</v>
      </c>
      <c r="M245" s="183">
        <f t="shared" si="122"/>
        <v>2.6</v>
      </c>
      <c r="N245" s="183">
        <v>1</v>
      </c>
      <c r="O245" s="183">
        <f t="shared" si="123"/>
        <v>0.2</v>
      </c>
      <c r="P245" s="183">
        <f t="shared" si="124"/>
        <v>0.35</v>
      </c>
      <c r="Q245" s="183">
        <f t="shared" si="125"/>
        <v>0.4</v>
      </c>
      <c r="R245" s="183">
        <v>40.1</v>
      </c>
      <c r="S245" s="183">
        <f t="shared" si="126"/>
        <v>8.02</v>
      </c>
      <c r="T245" s="183">
        <f t="shared" si="127"/>
        <v>14.035</v>
      </c>
      <c r="U245" s="183">
        <f t="shared" si="128"/>
        <v>16.04</v>
      </c>
      <c r="V245" s="183">
        <v>190</v>
      </c>
      <c r="W245" s="183">
        <f t="shared" si="129"/>
        <v>38</v>
      </c>
      <c r="X245" s="183">
        <f t="shared" si="130"/>
        <v>66.5</v>
      </c>
      <c r="Y245" s="183">
        <f t="shared" si="131"/>
        <v>76</v>
      </c>
    </row>
    <row r="246" spans="2:25" ht="18.75" x14ac:dyDescent="0.25">
      <c r="B246" s="68"/>
      <c r="C246" s="68"/>
      <c r="D246" s="68"/>
      <c r="E246" s="68"/>
      <c r="F246" s="68"/>
      <c r="G246" s="68"/>
      <c r="H246" s="68"/>
      <c r="I246" s="68"/>
      <c r="J246" s="107"/>
      <c r="K246" s="110">
        <f>SUM(K227:K245)</f>
        <v>65.499300000000005</v>
      </c>
      <c r="L246" s="110">
        <f>SUM(L227:L245)</f>
        <v>96.539299999999997</v>
      </c>
      <c r="M246" s="110">
        <f>SUM(M227:M245)</f>
        <v>124.3973</v>
      </c>
      <c r="N246" s="110"/>
      <c r="O246" s="110">
        <f>SUM(O227:O245)</f>
        <v>22.381299999999996</v>
      </c>
      <c r="P246" s="110">
        <f>SUM(P227:P245)</f>
        <v>32.067300000000003</v>
      </c>
      <c r="Q246" s="110">
        <f>SUM(Q227:Q245)</f>
        <v>40.696300000000001</v>
      </c>
      <c r="R246" s="110"/>
      <c r="S246" s="110">
        <f>SUM(S227:S245)</f>
        <v>82.321799999999982</v>
      </c>
      <c r="T246" s="110">
        <f>SUM(T227:T245)</f>
        <v>104.0778</v>
      </c>
      <c r="U246" s="110">
        <f>SUM(U227:U245)</f>
        <v>115.19579999999999</v>
      </c>
      <c r="V246" s="110"/>
      <c r="W246" s="110">
        <f>SUM(W227:W245)</f>
        <v>538.63300000000004</v>
      </c>
      <c r="X246" s="110">
        <f>SUM(X227:X245)</f>
        <v>712.42300000000023</v>
      </c>
      <c r="Y246" s="110">
        <f>SUM(Y227:Y245)</f>
        <v>823.37300000000027</v>
      </c>
    </row>
    <row r="247" spans="2:25" ht="15.75" x14ac:dyDescent="0.25">
      <c r="B247" s="24" t="s">
        <v>38</v>
      </c>
      <c r="C247" s="24"/>
      <c r="D247" s="24"/>
      <c r="E247" s="24"/>
      <c r="F247" s="24"/>
      <c r="G247" s="24"/>
      <c r="H247" s="24"/>
      <c r="I247" s="24"/>
      <c r="J247" s="107"/>
      <c r="K247" s="107"/>
      <c r="L247" s="107"/>
      <c r="M247" s="107"/>
      <c r="N247" s="107"/>
      <c r="O247" s="107"/>
      <c r="P247" s="107"/>
      <c r="Q247" s="107"/>
      <c r="R247" s="107"/>
      <c r="S247" s="107"/>
      <c r="T247" s="107"/>
      <c r="U247" s="107"/>
      <c r="V247" s="107"/>
      <c r="W247" s="107"/>
      <c r="X247" s="107"/>
      <c r="Y247" s="288"/>
    </row>
    <row r="248" spans="2:25" ht="15.75" customHeight="1" x14ac:dyDescent="0.25">
      <c r="B248" s="249" t="s">
        <v>126</v>
      </c>
      <c r="C248" s="218">
        <v>60</v>
      </c>
      <c r="D248" s="218">
        <v>100</v>
      </c>
      <c r="E248" s="218">
        <v>100</v>
      </c>
      <c r="F248" s="3" t="s">
        <v>16</v>
      </c>
      <c r="G248" s="189">
        <v>52</v>
      </c>
      <c r="H248" s="189">
        <v>86</v>
      </c>
      <c r="I248" s="74">
        <v>86</v>
      </c>
      <c r="J248" s="185">
        <v>1.3</v>
      </c>
      <c r="K248" s="185">
        <f t="shared" ref="K248:K261" si="132">G248*J248/100</f>
        <v>0.67600000000000005</v>
      </c>
      <c r="L248" s="185">
        <f t="shared" ref="L248:L261" si="133">H248*J248/100</f>
        <v>1.1179999999999999</v>
      </c>
      <c r="M248" s="185">
        <f t="shared" ref="M248:M261" si="134">I248*J248/100</f>
        <v>1.1179999999999999</v>
      </c>
      <c r="N248" s="185">
        <v>0.1</v>
      </c>
      <c r="O248" s="185">
        <f t="shared" ref="O248:O261" si="135">G248*N248/100</f>
        <v>5.2000000000000005E-2</v>
      </c>
      <c r="P248" s="185">
        <f t="shared" ref="P248:P261" si="136">H248*N248/100</f>
        <v>8.5999999999999993E-2</v>
      </c>
      <c r="Q248" s="185">
        <f t="shared" ref="Q248:Q261" si="137">I248*N248/100</f>
        <v>8.5999999999999993E-2</v>
      </c>
      <c r="R248" s="185">
        <v>7</v>
      </c>
      <c r="S248" s="185">
        <f t="shared" ref="S248:S261" si="138">G248*R248/100</f>
        <v>3.64</v>
      </c>
      <c r="T248" s="185">
        <f t="shared" ref="T248:T261" si="139">H248*R248/100</f>
        <v>6.02</v>
      </c>
      <c r="U248" s="185">
        <f t="shared" ref="U248:U261" si="140">I248*R248/100</f>
        <v>6.02</v>
      </c>
      <c r="V248" s="185">
        <v>33</v>
      </c>
      <c r="W248" s="185">
        <f t="shared" ref="W248:W261" si="141">G248*V248/100</f>
        <v>17.16</v>
      </c>
      <c r="X248" s="185">
        <f t="shared" ref="X248:X261" si="142">H248*V248/100</f>
        <v>28.38</v>
      </c>
      <c r="Y248" s="185">
        <f t="shared" ref="Y248:Y261" si="143">I248*V248/100</f>
        <v>28.38</v>
      </c>
    </row>
    <row r="249" spans="2:25" ht="15.75" x14ac:dyDescent="0.25">
      <c r="B249" s="250"/>
      <c r="C249" s="205"/>
      <c r="D249" s="205"/>
      <c r="E249" s="205"/>
      <c r="F249" s="3" t="s">
        <v>71</v>
      </c>
      <c r="G249" s="189">
        <v>3</v>
      </c>
      <c r="H249" s="189">
        <v>4</v>
      </c>
      <c r="I249" s="74">
        <v>4</v>
      </c>
      <c r="J249" s="185">
        <v>23.5</v>
      </c>
      <c r="K249" s="185">
        <f t="shared" si="132"/>
        <v>0.70499999999999996</v>
      </c>
      <c r="L249" s="185">
        <f t="shared" si="133"/>
        <v>0.94</v>
      </c>
      <c r="M249" s="185">
        <f t="shared" si="134"/>
        <v>0.94</v>
      </c>
      <c r="N249" s="185">
        <v>30.9</v>
      </c>
      <c r="O249" s="185">
        <f t="shared" si="135"/>
        <v>0.92699999999999994</v>
      </c>
      <c r="P249" s="185">
        <f t="shared" si="136"/>
        <v>1.236</v>
      </c>
      <c r="Q249" s="185">
        <f t="shared" si="137"/>
        <v>1.236</v>
      </c>
      <c r="R249" s="185">
        <v>0</v>
      </c>
      <c r="S249" s="185">
        <f t="shared" si="138"/>
        <v>0</v>
      </c>
      <c r="T249" s="185">
        <f t="shared" si="139"/>
        <v>0</v>
      </c>
      <c r="U249" s="185">
        <f t="shared" si="140"/>
        <v>0</v>
      </c>
      <c r="V249" s="185">
        <v>380</v>
      </c>
      <c r="W249" s="185">
        <f t="shared" si="141"/>
        <v>11.4</v>
      </c>
      <c r="X249" s="185">
        <f t="shared" si="142"/>
        <v>15.2</v>
      </c>
      <c r="Y249" s="185">
        <f t="shared" si="143"/>
        <v>15.2</v>
      </c>
    </row>
    <row r="250" spans="2:25" ht="18" customHeight="1" thickBot="1" x14ac:dyDescent="0.3">
      <c r="B250" s="224"/>
      <c r="C250" s="206"/>
      <c r="D250" s="206"/>
      <c r="E250" s="206"/>
      <c r="F250" s="3" t="s">
        <v>13</v>
      </c>
      <c r="G250" s="189">
        <v>6</v>
      </c>
      <c r="H250" s="189">
        <v>10</v>
      </c>
      <c r="I250" s="74">
        <v>10</v>
      </c>
      <c r="J250" s="185">
        <v>0</v>
      </c>
      <c r="K250" s="185">
        <f t="shared" si="132"/>
        <v>0</v>
      </c>
      <c r="L250" s="185">
        <f t="shared" si="133"/>
        <v>0</v>
      </c>
      <c r="M250" s="185">
        <f t="shared" si="134"/>
        <v>0</v>
      </c>
      <c r="N250" s="185">
        <v>99.9</v>
      </c>
      <c r="O250" s="185">
        <f t="shared" si="135"/>
        <v>5.9940000000000007</v>
      </c>
      <c r="P250" s="185">
        <f t="shared" si="136"/>
        <v>9.99</v>
      </c>
      <c r="Q250" s="185">
        <f t="shared" si="137"/>
        <v>9.99</v>
      </c>
      <c r="R250" s="185">
        <v>0</v>
      </c>
      <c r="S250" s="185">
        <f t="shared" si="138"/>
        <v>0</v>
      </c>
      <c r="T250" s="185">
        <f t="shared" si="139"/>
        <v>0</v>
      </c>
      <c r="U250" s="185">
        <f t="shared" si="140"/>
        <v>0</v>
      </c>
      <c r="V250" s="185">
        <v>899</v>
      </c>
      <c r="W250" s="185">
        <f t="shared" si="141"/>
        <v>53.94</v>
      </c>
      <c r="X250" s="185">
        <f t="shared" si="142"/>
        <v>89.9</v>
      </c>
      <c r="Y250" s="185">
        <f t="shared" si="143"/>
        <v>89.9</v>
      </c>
    </row>
    <row r="251" spans="2:25" ht="18" customHeight="1" x14ac:dyDescent="0.25">
      <c r="B251" s="215" t="s">
        <v>81</v>
      </c>
      <c r="C251" s="217">
        <v>200</v>
      </c>
      <c r="D251" s="217">
        <v>200</v>
      </c>
      <c r="E251" s="217">
        <v>250</v>
      </c>
      <c r="F251" s="62" t="s">
        <v>153</v>
      </c>
      <c r="G251" s="93">
        <v>109</v>
      </c>
      <c r="H251" s="93">
        <v>109</v>
      </c>
      <c r="I251" s="94">
        <v>145</v>
      </c>
      <c r="J251" s="185">
        <v>18.2</v>
      </c>
      <c r="K251" s="185">
        <f t="shared" si="132"/>
        <v>19.838000000000001</v>
      </c>
      <c r="L251" s="185">
        <f t="shared" si="133"/>
        <v>19.838000000000001</v>
      </c>
      <c r="M251" s="185">
        <f t="shared" si="134"/>
        <v>26.39</v>
      </c>
      <c r="N251" s="185">
        <v>18.399999999999999</v>
      </c>
      <c r="O251" s="185">
        <f t="shared" si="135"/>
        <v>20.055999999999997</v>
      </c>
      <c r="P251" s="185">
        <f t="shared" si="136"/>
        <v>20.055999999999997</v>
      </c>
      <c r="Q251" s="185">
        <f t="shared" si="137"/>
        <v>26.68</v>
      </c>
      <c r="R251" s="185">
        <v>0.7</v>
      </c>
      <c r="S251" s="185">
        <f t="shared" si="138"/>
        <v>0.76300000000000001</v>
      </c>
      <c r="T251" s="185">
        <f t="shared" si="139"/>
        <v>0.76300000000000001</v>
      </c>
      <c r="U251" s="185">
        <f t="shared" si="140"/>
        <v>1.0149999999999999</v>
      </c>
      <c r="V251" s="185">
        <v>241</v>
      </c>
      <c r="W251" s="185">
        <f t="shared" si="141"/>
        <v>262.69</v>
      </c>
      <c r="X251" s="185">
        <f t="shared" si="142"/>
        <v>262.69</v>
      </c>
      <c r="Y251" s="25">
        <f t="shared" si="143"/>
        <v>349.45</v>
      </c>
    </row>
    <row r="252" spans="2:25" ht="18" customHeight="1" x14ac:dyDescent="0.25">
      <c r="B252" s="215"/>
      <c r="C252" s="206"/>
      <c r="D252" s="206"/>
      <c r="E252" s="206"/>
      <c r="F252" s="3" t="s">
        <v>13</v>
      </c>
      <c r="G252" s="101">
        <v>5</v>
      </c>
      <c r="H252" s="101">
        <v>5</v>
      </c>
      <c r="I252" s="102">
        <v>6</v>
      </c>
      <c r="J252" s="185">
        <v>0</v>
      </c>
      <c r="K252" s="185">
        <f t="shared" si="132"/>
        <v>0</v>
      </c>
      <c r="L252" s="185">
        <f t="shared" si="133"/>
        <v>0</v>
      </c>
      <c r="M252" s="185">
        <f t="shared" si="134"/>
        <v>0</v>
      </c>
      <c r="N252" s="185">
        <v>99.9</v>
      </c>
      <c r="O252" s="185">
        <f t="shared" si="135"/>
        <v>4.9950000000000001</v>
      </c>
      <c r="P252" s="185">
        <f t="shared" si="136"/>
        <v>4.9950000000000001</v>
      </c>
      <c r="Q252" s="185">
        <f t="shared" si="137"/>
        <v>5.9940000000000007</v>
      </c>
      <c r="R252" s="185">
        <v>0</v>
      </c>
      <c r="S252" s="185">
        <f t="shared" si="138"/>
        <v>0</v>
      </c>
      <c r="T252" s="185">
        <f t="shared" si="139"/>
        <v>0</v>
      </c>
      <c r="U252" s="185">
        <f t="shared" si="140"/>
        <v>0</v>
      </c>
      <c r="V252" s="185">
        <v>899</v>
      </c>
      <c r="W252" s="185">
        <f t="shared" si="141"/>
        <v>44.95</v>
      </c>
      <c r="X252" s="185">
        <f t="shared" si="142"/>
        <v>44.95</v>
      </c>
      <c r="Y252" s="185">
        <f t="shared" si="143"/>
        <v>53.94</v>
      </c>
    </row>
    <row r="253" spans="2:25" ht="18" customHeight="1" x14ac:dyDescent="0.25">
      <c r="B253" s="215"/>
      <c r="C253" s="216"/>
      <c r="D253" s="216"/>
      <c r="E253" s="216"/>
      <c r="F253" s="3" t="s">
        <v>17</v>
      </c>
      <c r="G253" s="95">
        <v>80</v>
      </c>
      <c r="H253" s="95">
        <v>80</v>
      </c>
      <c r="I253" s="96">
        <v>96</v>
      </c>
      <c r="J253" s="185">
        <v>2</v>
      </c>
      <c r="K253" s="185">
        <f t="shared" si="132"/>
        <v>1.6</v>
      </c>
      <c r="L253" s="185">
        <f t="shared" si="133"/>
        <v>1.6</v>
      </c>
      <c r="M253" s="185">
        <f t="shared" si="134"/>
        <v>1.92</v>
      </c>
      <c r="N253" s="185">
        <v>0.1</v>
      </c>
      <c r="O253" s="185">
        <f t="shared" si="135"/>
        <v>0.08</v>
      </c>
      <c r="P253" s="185">
        <f t="shared" si="136"/>
        <v>0.08</v>
      </c>
      <c r="Q253" s="185">
        <f t="shared" si="137"/>
        <v>9.6000000000000016E-2</v>
      </c>
      <c r="R253" s="185">
        <v>19.7</v>
      </c>
      <c r="S253" s="185">
        <f t="shared" si="138"/>
        <v>15.76</v>
      </c>
      <c r="T253" s="185">
        <f t="shared" si="139"/>
        <v>15.76</v>
      </c>
      <c r="U253" s="185">
        <f t="shared" si="140"/>
        <v>18.911999999999999</v>
      </c>
      <c r="V253" s="185">
        <v>83</v>
      </c>
      <c r="W253" s="185">
        <f t="shared" si="141"/>
        <v>66.400000000000006</v>
      </c>
      <c r="X253" s="185">
        <f t="shared" si="142"/>
        <v>66.400000000000006</v>
      </c>
      <c r="Y253" s="185">
        <f t="shared" si="143"/>
        <v>79.680000000000007</v>
      </c>
    </row>
    <row r="254" spans="2:25" ht="18" customHeight="1" x14ac:dyDescent="0.25">
      <c r="B254" s="215"/>
      <c r="C254" s="216"/>
      <c r="D254" s="216"/>
      <c r="E254" s="216"/>
      <c r="F254" s="3" t="s">
        <v>16</v>
      </c>
      <c r="G254" s="95">
        <v>18</v>
      </c>
      <c r="H254" s="95">
        <v>18</v>
      </c>
      <c r="I254" s="96">
        <v>21</v>
      </c>
      <c r="J254" s="185">
        <v>1.3</v>
      </c>
      <c r="K254" s="185">
        <f t="shared" si="132"/>
        <v>0.23400000000000001</v>
      </c>
      <c r="L254" s="185">
        <f t="shared" si="133"/>
        <v>0.23400000000000001</v>
      </c>
      <c r="M254" s="185">
        <f t="shared" si="134"/>
        <v>0.27300000000000002</v>
      </c>
      <c r="N254" s="185">
        <v>0.1</v>
      </c>
      <c r="O254" s="185">
        <f t="shared" si="135"/>
        <v>1.8000000000000002E-2</v>
      </c>
      <c r="P254" s="185">
        <f t="shared" si="136"/>
        <v>1.8000000000000002E-2</v>
      </c>
      <c r="Q254" s="185">
        <f t="shared" si="137"/>
        <v>2.1000000000000001E-2</v>
      </c>
      <c r="R254" s="185">
        <v>7</v>
      </c>
      <c r="S254" s="185">
        <f t="shared" si="138"/>
        <v>1.26</v>
      </c>
      <c r="T254" s="185">
        <f t="shared" si="139"/>
        <v>1.26</v>
      </c>
      <c r="U254" s="185">
        <f t="shared" si="140"/>
        <v>1.47</v>
      </c>
      <c r="V254" s="185">
        <v>33</v>
      </c>
      <c r="W254" s="185">
        <f t="shared" si="141"/>
        <v>5.94</v>
      </c>
      <c r="X254" s="185">
        <f t="shared" si="142"/>
        <v>5.94</v>
      </c>
      <c r="Y254" s="185">
        <f t="shared" si="143"/>
        <v>6.93</v>
      </c>
    </row>
    <row r="255" spans="2:25" ht="18" customHeight="1" x14ac:dyDescent="0.25">
      <c r="B255" s="215"/>
      <c r="C255" s="216"/>
      <c r="D255" s="216"/>
      <c r="E255" s="216"/>
      <c r="F255" s="3" t="s">
        <v>11</v>
      </c>
      <c r="G255" s="95">
        <v>10</v>
      </c>
      <c r="H255" s="95">
        <v>10</v>
      </c>
      <c r="I255" s="96">
        <v>12</v>
      </c>
      <c r="J255" s="185">
        <v>1.7</v>
      </c>
      <c r="K255" s="185">
        <f t="shared" si="132"/>
        <v>0.17</v>
      </c>
      <c r="L255" s="185">
        <f t="shared" si="133"/>
        <v>0.17</v>
      </c>
      <c r="M255" s="185">
        <f t="shared" si="134"/>
        <v>0.20399999999999999</v>
      </c>
      <c r="N255" s="185">
        <v>0</v>
      </c>
      <c r="O255" s="185">
        <f t="shared" si="135"/>
        <v>0</v>
      </c>
      <c r="P255" s="185">
        <f t="shared" si="136"/>
        <v>0</v>
      </c>
      <c r="Q255" s="185">
        <f t="shared" si="137"/>
        <v>0</v>
      </c>
      <c r="R255" s="185">
        <v>9.5</v>
      </c>
      <c r="S255" s="185">
        <f t="shared" si="138"/>
        <v>0.95</v>
      </c>
      <c r="T255" s="185">
        <f t="shared" si="139"/>
        <v>0.95</v>
      </c>
      <c r="U255" s="185">
        <f t="shared" si="140"/>
        <v>1.1399999999999999</v>
      </c>
      <c r="V255" s="185">
        <v>43</v>
      </c>
      <c r="W255" s="185">
        <f t="shared" si="141"/>
        <v>4.3</v>
      </c>
      <c r="X255" s="185">
        <f t="shared" si="142"/>
        <v>4.3</v>
      </c>
      <c r="Y255" s="185">
        <f t="shared" si="143"/>
        <v>5.16</v>
      </c>
    </row>
    <row r="256" spans="2:25" ht="18" customHeight="1" x14ac:dyDescent="0.25">
      <c r="B256" s="215"/>
      <c r="C256" s="216"/>
      <c r="D256" s="216"/>
      <c r="E256" s="216"/>
      <c r="F256" s="3" t="s">
        <v>18</v>
      </c>
      <c r="G256" s="189">
        <v>6</v>
      </c>
      <c r="H256" s="189">
        <v>6</v>
      </c>
      <c r="I256" s="74">
        <v>7</v>
      </c>
      <c r="J256" s="185">
        <v>3.6</v>
      </c>
      <c r="K256" s="185">
        <f t="shared" si="132"/>
        <v>0.21600000000000003</v>
      </c>
      <c r="L256" s="185">
        <f t="shared" si="133"/>
        <v>0.21600000000000003</v>
      </c>
      <c r="M256" s="185">
        <f t="shared" si="134"/>
        <v>0.252</v>
      </c>
      <c r="N256" s="185">
        <v>0</v>
      </c>
      <c r="O256" s="185">
        <f t="shared" si="135"/>
        <v>0</v>
      </c>
      <c r="P256" s="185">
        <f t="shared" si="136"/>
        <v>0</v>
      </c>
      <c r="Q256" s="185">
        <f t="shared" si="137"/>
        <v>0</v>
      </c>
      <c r="R256" s="185">
        <v>11.8</v>
      </c>
      <c r="S256" s="185">
        <f t="shared" si="138"/>
        <v>0.70800000000000007</v>
      </c>
      <c r="T256" s="185">
        <f t="shared" si="139"/>
        <v>0.70800000000000007</v>
      </c>
      <c r="U256" s="185">
        <f t="shared" si="140"/>
        <v>0.82600000000000007</v>
      </c>
      <c r="V256" s="185">
        <v>63</v>
      </c>
      <c r="W256" s="185">
        <f t="shared" si="141"/>
        <v>3.78</v>
      </c>
      <c r="X256" s="185">
        <f t="shared" si="142"/>
        <v>3.78</v>
      </c>
      <c r="Y256" s="185">
        <f t="shared" si="143"/>
        <v>4.41</v>
      </c>
    </row>
    <row r="257" spans="2:25" ht="15.75" x14ac:dyDescent="0.25">
      <c r="B257" s="215"/>
      <c r="C257" s="216"/>
      <c r="D257" s="216"/>
      <c r="E257" s="216"/>
      <c r="F257" s="45" t="s">
        <v>64</v>
      </c>
      <c r="G257" s="189">
        <v>2</v>
      </c>
      <c r="H257" s="189">
        <v>2</v>
      </c>
      <c r="I257" s="74">
        <v>3</v>
      </c>
      <c r="J257" s="185">
        <v>11.1</v>
      </c>
      <c r="K257" s="185">
        <f t="shared" si="132"/>
        <v>0.222</v>
      </c>
      <c r="L257" s="185">
        <f t="shared" si="133"/>
        <v>0.222</v>
      </c>
      <c r="M257" s="185">
        <f t="shared" si="134"/>
        <v>0.33299999999999996</v>
      </c>
      <c r="N257" s="185">
        <v>1.5</v>
      </c>
      <c r="O257" s="185">
        <f t="shared" si="135"/>
        <v>0.03</v>
      </c>
      <c r="P257" s="185">
        <f t="shared" si="136"/>
        <v>0.03</v>
      </c>
      <c r="Q257" s="185">
        <f t="shared" si="137"/>
        <v>4.4999999999999998E-2</v>
      </c>
      <c r="R257" s="185">
        <v>67.8</v>
      </c>
      <c r="S257" s="185">
        <f t="shared" si="138"/>
        <v>1.3559999999999999</v>
      </c>
      <c r="T257" s="185">
        <f t="shared" si="139"/>
        <v>1.3559999999999999</v>
      </c>
      <c r="U257" s="185">
        <f t="shared" si="140"/>
        <v>2.0339999999999998</v>
      </c>
      <c r="V257" s="185">
        <v>329</v>
      </c>
      <c r="W257" s="185">
        <f t="shared" si="141"/>
        <v>6.58</v>
      </c>
      <c r="X257" s="185">
        <f t="shared" si="142"/>
        <v>6.58</v>
      </c>
      <c r="Y257" s="185">
        <f t="shared" si="143"/>
        <v>9.8699999999999992</v>
      </c>
    </row>
    <row r="258" spans="2:25" ht="16.5" thickBot="1" x14ac:dyDescent="0.3">
      <c r="B258" s="215"/>
      <c r="C258" s="219"/>
      <c r="D258" s="219"/>
      <c r="E258" s="219"/>
      <c r="F258" s="37" t="s">
        <v>10</v>
      </c>
      <c r="G258" s="192">
        <v>1</v>
      </c>
      <c r="H258" s="192">
        <v>1</v>
      </c>
      <c r="I258" s="86">
        <v>1</v>
      </c>
      <c r="J258" s="185">
        <v>0</v>
      </c>
      <c r="K258" s="185">
        <f t="shared" si="132"/>
        <v>0</v>
      </c>
      <c r="L258" s="185">
        <f t="shared" si="133"/>
        <v>0</v>
      </c>
      <c r="M258" s="185">
        <f t="shared" si="134"/>
        <v>0</v>
      </c>
      <c r="N258" s="185">
        <v>0</v>
      </c>
      <c r="O258" s="185">
        <f t="shared" si="135"/>
        <v>0</v>
      </c>
      <c r="P258" s="185">
        <f t="shared" si="136"/>
        <v>0</v>
      </c>
      <c r="Q258" s="185">
        <f t="shared" si="137"/>
        <v>0</v>
      </c>
      <c r="R258" s="185">
        <v>0</v>
      </c>
      <c r="S258" s="185">
        <f t="shared" si="138"/>
        <v>0</v>
      </c>
      <c r="T258" s="185">
        <f t="shared" si="139"/>
        <v>0</v>
      </c>
      <c r="U258" s="185">
        <f t="shared" si="140"/>
        <v>0</v>
      </c>
      <c r="V258" s="185">
        <v>0</v>
      </c>
      <c r="W258" s="185">
        <f t="shared" si="141"/>
        <v>0</v>
      </c>
      <c r="X258" s="185">
        <f t="shared" si="142"/>
        <v>0</v>
      </c>
      <c r="Y258" s="185">
        <f t="shared" si="143"/>
        <v>0</v>
      </c>
    </row>
    <row r="259" spans="2:25" ht="15.75" customHeight="1" x14ac:dyDescent="0.25">
      <c r="B259" s="249" t="s">
        <v>144</v>
      </c>
      <c r="C259" s="218">
        <v>200</v>
      </c>
      <c r="D259" s="218">
        <v>200</v>
      </c>
      <c r="E259" s="218">
        <v>200</v>
      </c>
      <c r="F259" s="135" t="s">
        <v>150</v>
      </c>
      <c r="G259" s="189">
        <v>1</v>
      </c>
      <c r="H259" s="189">
        <v>1</v>
      </c>
      <c r="I259" s="74">
        <v>1</v>
      </c>
      <c r="J259" s="185">
        <v>0.1</v>
      </c>
      <c r="K259" s="185">
        <f t="shared" si="132"/>
        <v>1E-3</v>
      </c>
      <c r="L259" s="185">
        <f t="shared" si="133"/>
        <v>1E-3</v>
      </c>
      <c r="M259" s="185">
        <f t="shared" si="134"/>
        <v>1E-3</v>
      </c>
      <c r="N259" s="185">
        <v>0</v>
      </c>
      <c r="O259" s="185">
        <f t="shared" si="135"/>
        <v>0</v>
      </c>
      <c r="P259" s="185">
        <f t="shared" si="136"/>
        <v>0</v>
      </c>
      <c r="Q259" s="185">
        <f t="shared" si="137"/>
        <v>0</v>
      </c>
      <c r="R259" s="185">
        <v>0</v>
      </c>
      <c r="S259" s="185">
        <f t="shared" si="138"/>
        <v>0</v>
      </c>
      <c r="T259" s="185">
        <f t="shared" si="139"/>
        <v>0</v>
      </c>
      <c r="U259" s="185">
        <f t="shared" si="140"/>
        <v>0</v>
      </c>
      <c r="V259" s="185">
        <v>5</v>
      </c>
      <c r="W259" s="185">
        <f t="shared" si="141"/>
        <v>0.05</v>
      </c>
      <c r="X259" s="185">
        <f t="shared" si="142"/>
        <v>0.05</v>
      </c>
      <c r="Y259" s="185">
        <f t="shared" si="143"/>
        <v>0.05</v>
      </c>
    </row>
    <row r="260" spans="2:25" ht="15.75" x14ac:dyDescent="0.25">
      <c r="B260" s="250"/>
      <c r="C260" s="205"/>
      <c r="D260" s="205"/>
      <c r="E260" s="205"/>
      <c r="F260" s="3" t="s">
        <v>19</v>
      </c>
      <c r="G260" s="95">
        <v>15</v>
      </c>
      <c r="H260" s="95">
        <v>15</v>
      </c>
      <c r="I260" s="96">
        <v>15</v>
      </c>
      <c r="J260" s="185">
        <v>0</v>
      </c>
      <c r="K260" s="185">
        <f t="shared" si="132"/>
        <v>0</v>
      </c>
      <c r="L260" s="185">
        <f t="shared" si="133"/>
        <v>0</v>
      </c>
      <c r="M260" s="185">
        <f t="shared" si="134"/>
        <v>0</v>
      </c>
      <c r="N260" s="185">
        <v>0</v>
      </c>
      <c r="O260" s="185">
        <f t="shared" si="135"/>
        <v>0</v>
      </c>
      <c r="P260" s="185">
        <f t="shared" si="136"/>
        <v>0</v>
      </c>
      <c r="Q260" s="185">
        <f t="shared" si="137"/>
        <v>0</v>
      </c>
      <c r="R260" s="185">
        <v>99.8</v>
      </c>
      <c r="S260" s="185">
        <f t="shared" si="138"/>
        <v>14.97</v>
      </c>
      <c r="T260" s="185">
        <f t="shared" si="139"/>
        <v>14.97</v>
      </c>
      <c r="U260" s="185">
        <f t="shared" si="140"/>
        <v>14.97</v>
      </c>
      <c r="V260" s="185">
        <v>374</v>
      </c>
      <c r="W260" s="185">
        <f t="shared" si="141"/>
        <v>56.1</v>
      </c>
      <c r="X260" s="185">
        <f t="shared" si="142"/>
        <v>56.1</v>
      </c>
      <c r="Y260" s="185">
        <f t="shared" si="143"/>
        <v>56.1</v>
      </c>
    </row>
    <row r="261" spans="2:25" ht="15.75" x14ac:dyDescent="0.25">
      <c r="B261" s="224"/>
      <c r="C261" s="206"/>
      <c r="D261" s="206"/>
      <c r="E261" s="206"/>
      <c r="F261" s="3" t="s">
        <v>138</v>
      </c>
      <c r="G261" s="97">
        <v>7</v>
      </c>
      <c r="H261" s="97">
        <v>7</v>
      </c>
      <c r="I261" s="98">
        <v>7</v>
      </c>
      <c r="J261" s="185">
        <v>0.9</v>
      </c>
      <c r="K261" s="185">
        <f t="shared" si="132"/>
        <v>6.3E-2</v>
      </c>
      <c r="L261" s="185">
        <f t="shared" si="133"/>
        <v>6.3E-2</v>
      </c>
      <c r="M261" s="185">
        <f t="shared" si="134"/>
        <v>6.3E-2</v>
      </c>
      <c r="N261" s="185">
        <v>0</v>
      </c>
      <c r="O261" s="185">
        <f t="shared" si="135"/>
        <v>0</v>
      </c>
      <c r="P261" s="185">
        <f t="shared" si="136"/>
        <v>0</v>
      </c>
      <c r="Q261" s="185">
        <f t="shared" si="137"/>
        <v>0</v>
      </c>
      <c r="R261" s="185">
        <v>3.6</v>
      </c>
      <c r="S261" s="185">
        <f t="shared" si="138"/>
        <v>0.252</v>
      </c>
      <c r="T261" s="185">
        <f t="shared" si="139"/>
        <v>0.252</v>
      </c>
      <c r="U261" s="185">
        <f t="shared" si="140"/>
        <v>0.252</v>
      </c>
      <c r="V261" s="185">
        <v>31</v>
      </c>
      <c r="W261" s="185">
        <f t="shared" si="141"/>
        <v>2.17</v>
      </c>
      <c r="X261" s="185">
        <f t="shared" si="142"/>
        <v>2.17</v>
      </c>
      <c r="Y261" s="185">
        <f t="shared" si="143"/>
        <v>2.17</v>
      </c>
    </row>
    <row r="262" spans="2:25" ht="16.5" thickBot="1" x14ac:dyDescent="0.3">
      <c r="B262" s="3" t="s">
        <v>87</v>
      </c>
      <c r="C262" s="4">
        <v>100</v>
      </c>
      <c r="D262" s="4">
        <v>100</v>
      </c>
      <c r="E262" s="4">
        <v>100</v>
      </c>
      <c r="F262" s="3" t="s">
        <v>21</v>
      </c>
      <c r="G262" s="95">
        <v>100</v>
      </c>
      <c r="H262" s="95">
        <v>100</v>
      </c>
      <c r="I262" s="96">
        <v>100</v>
      </c>
      <c r="J262" s="115">
        <v>0.4</v>
      </c>
      <c r="K262" s="115">
        <v>0.4</v>
      </c>
      <c r="L262" s="115">
        <v>0.4</v>
      </c>
      <c r="M262" s="115">
        <v>0.4</v>
      </c>
      <c r="N262" s="115">
        <v>0</v>
      </c>
      <c r="O262" s="115">
        <v>0</v>
      </c>
      <c r="P262" s="115">
        <v>0</v>
      </c>
      <c r="Q262" s="115">
        <v>0</v>
      </c>
      <c r="R262" s="115">
        <v>11.3</v>
      </c>
      <c r="S262" s="115">
        <v>11.3</v>
      </c>
      <c r="T262" s="115">
        <v>11.3</v>
      </c>
      <c r="U262" s="115">
        <v>11.3</v>
      </c>
      <c r="V262" s="115">
        <v>46</v>
      </c>
      <c r="W262" s="115">
        <v>46</v>
      </c>
      <c r="X262" s="115">
        <v>46</v>
      </c>
      <c r="Y262" s="289">
        <v>46</v>
      </c>
    </row>
    <row r="263" spans="2:25" ht="32.25" thickBot="1" x14ac:dyDescent="0.3">
      <c r="B263" s="10" t="s">
        <v>14</v>
      </c>
      <c r="C263" s="189">
        <v>20</v>
      </c>
      <c r="D263" s="189">
        <v>35</v>
      </c>
      <c r="E263" s="189">
        <v>40</v>
      </c>
      <c r="F263" s="17" t="s">
        <v>14</v>
      </c>
      <c r="G263" s="99">
        <v>20</v>
      </c>
      <c r="H263" s="99">
        <v>35</v>
      </c>
      <c r="I263" s="100">
        <v>40</v>
      </c>
      <c r="J263" s="185">
        <v>6.5</v>
      </c>
      <c r="K263" s="183">
        <f>G263*J263/100</f>
        <v>1.3</v>
      </c>
      <c r="L263" s="183">
        <f>H263*J263/100</f>
        <v>2.2749999999999999</v>
      </c>
      <c r="M263" s="183">
        <f>I263*J263/100</f>
        <v>2.6</v>
      </c>
      <c r="N263" s="183">
        <v>1</v>
      </c>
      <c r="O263" s="183">
        <f>G263*N263/100</f>
        <v>0.2</v>
      </c>
      <c r="P263" s="183">
        <f>H263*N263/100</f>
        <v>0.35</v>
      </c>
      <c r="Q263" s="183">
        <f>I263*N263/100</f>
        <v>0.4</v>
      </c>
      <c r="R263" s="183">
        <v>40.1</v>
      </c>
      <c r="S263" s="183">
        <f>G263*R263/100</f>
        <v>8.02</v>
      </c>
      <c r="T263" s="183">
        <f>H263*R263/100</f>
        <v>14.035</v>
      </c>
      <c r="U263" s="183">
        <f>I263*R263/100</f>
        <v>16.04</v>
      </c>
      <c r="V263" s="183">
        <v>190</v>
      </c>
      <c r="W263" s="183">
        <f>G263*V263/100</f>
        <v>38</v>
      </c>
      <c r="X263" s="183">
        <f>H263*V263/100</f>
        <v>66.5</v>
      </c>
      <c r="Y263" s="183">
        <f>I263*V263/100</f>
        <v>76</v>
      </c>
    </row>
    <row r="264" spans="2:25" ht="18.75" x14ac:dyDescent="0.25">
      <c r="B264" s="24"/>
      <c r="C264" s="24"/>
      <c r="D264" s="24"/>
      <c r="E264" s="24"/>
      <c r="F264" s="24"/>
      <c r="G264" s="24"/>
      <c r="H264" s="24"/>
      <c r="I264" s="24"/>
      <c r="J264" s="107"/>
      <c r="K264" s="110">
        <f>SUM(K248:K263)</f>
        <v>25.425000000000008</v>
      </c>
      <c r="L264" s="110">
        <f>SUM(L248:L263)</f>
        <v>27.077000000000005</v>
      </c>
      <c r="M264" s="110">
        <f>SUM(M248:M263)</f>
        <v>34.494</v>
      </c>
      <c r="N264" s="110"/>
      <c r="O264" s="110">
        <f>SUM(O248:O263)</f>
        <v>32.351999999999997</v>
      </c>
      <c r="P264" s="110">
        <f>SUM(P248:P263)</f>
        <v>36.841000000000001</v>
      </c>
      <c r="Q264" s="110">
        <f>SUM(Q248:Q263)</f>
        <v>44.548000000000002</v>
      </c>
      <c r="R264" s="110"/>
      <c r="S264" s="110">
        <f>SUM(S248:S263)</f>
        <v>58.978999999999999</v>
      </c>
      <c r="T264" s="110">
        <f>SUM(T248:T263)</f>
        <v>67.373999999999995</v>
      </c>
      <c r="U264" s="110">
        <f>SUM(U248:U263)</f>
        <v>73.979000000000013</v>
      </c>
      <c r="V264" s="110"/>
      <c r="W264" s="110">
        <f>SUM(W248:W263)</f>
        <v>619.45999999999992</v>
      </c>
      <c r="X264" s="110">
        <f>SUM(X248:X263)</f>
        <v>698.93999999999994</v>
      </c>
      <c r="Y264" s="110">
        <f>SUM(Y248:Y263)</f>
        <v>823.23999999999978</v>
      </c>
    </row>
    <row r="265" spans="2:25" ht="15.75" x14ac:dyDescent="0.25">
      <c r="B265" s="24" t="s">
        <v>24</v>
      </c>
      <c r="C265" s="24"/>
      <c r="D265" s="24"/>
      <c r="E265" s="24"/>
      <c r="F265" s="24"/>
      <c r="G265" s="24"/>
      <c r="H265" s="24"/>
      <c r="I265" s="24"/>
      <c r="J265" s="107"/>
      <c r="K265" s="107"/>
      <c r="L265" s="107"/>
      <c r="M265" s="107"/>
      <c r="N265" s="107"/>
      <c r="O265" s="107"/>
      <c r="P265" s="107"/>
      <c r="Q265" s="107"/>
      <c r="R265" s="107"/>
      <c r="S265" s="107"/>
      <c r="T265" s="107"/>
      <c r="U265" s="107"/>
      <c r="V265" s="107"/>
      <c r="W265" s="107"/>
      <c r="X265" s="107"/>
      <c r="Y265" s="288"/>
    </row>
    <row r="266" spans="2:25" ht="31.5" customHeight="1" x14ac:dyDescent="0.25">
      <c r="B266" s="249" t="s">
        <v>76</v>
      </c>
      <c r="C266" s="218" t="s">
        <v>73</v>
      </c>
      <c r="D266" s="218" t="s">
        <v>74</v>
      </c>
      <c r="E266" s="218" t="s">
        <v>75</v>
      </c>
      <c r="F266" s="9" t="s">
        <v>72</v>
      </c>
      <c r="G266" s="97">
        <v>37</v>
      </c>
      <c r="H266" s="97">
        <v>56</v>
      </c>
      <c r="I266" s="98">
        <v>74</v>
      </c>
      <c r="J266" s="185">
        <v>67.7</v>
      </c>
      <c r="K266" s="185">
        <f t="shared" ref="K266:K286" si="144">G266*J266/100</f>
        <v>25.048999999999999</v>
      </c>
      <c r="L266" s="185">
        <f t="shared" ref="L266:L286" si="145">H266*J266/100</f>
        <v>37.912000000000006</v>
      </c>
      <c r="M266" s="185">
        <f t="shared" ref="M266:M286" si="146">I266*J266/100</f>
        <v>50.097999999999999</v>
      </c>
      <c r="N266" s="185">
        <v>18.899999999999999</v>
      </c>
      <c r="O266" s="185">
        <f t="shared" ref="O266:O286" si="147">G266*N266/100</f>
        <v>6.9929999999999994</v>
      </c>
      <c r="P266" s="185">
        <f t="shared" ref="P266:P286" si="148">H266*N266/100</f>
        <v>10.583999999999998</v>
      </c>
      <c r="Q266" s="185">
        <f t="shared" ref="Q266:Q286" si="149">I266*N266/100</f>
        <v>13.985999999999999</v>
      </c>
      <c r="R266" s="185">
        <v>12.4</v>
      </c>
      <c r="S266" s="185">
        <f t="shared" ref="S266:S286" si="150">G266*R266/100</f>
        <v>4.5880000000000001</v>
      </c>
      <c r="T266" s="185">
        <f t="shared" ref="T266:T286" si="151">H266*R266/100</f>
        <v>6.944</v>
      </c>
      <c r="U266" s="185">
        <f t="shared" ref="U266:U286" si="152">I266*R266/100</f>
        <v>9.1760000000000002</v>
      </c>
      <c r="V266" s="185">
        <v>187</v>
      </c>
      <c r="W266" s="185">
        <f t="shared" ref="W266:W286" si="153">G266*V266/100</f>
        <v>69.19</v>
      </c>
      <c r="X266" s="185">
        <f>(H266*V266)/100</f>
        <v>104.72</v>
      </c>
      <c r="Y266" s="185">
        <f>(I266*V266)/100</f>
        <v>138.38</v>
      </c>
    </row>
    <row r="267" spans="2:25" ht="31.5" x14ac:dyDescent="0.25">
      <c r="B267" s="250"/>
      <c r="C267" s="205"/>
      <c r="D267" s="205"/>
      <c r="E267" s="205"/>
      <c r="F267" s="10" t="s">
        <v>47</v>
      </c>
      <c r="G267" s="95">
        <v>9</v>
      </c>
      <c r="H267" s="95">
        <v>14</v>
      </c>
      <c r="I267" s="96">
        <v>10</v>
      </c>
      <c r="J267" s="185">
        <v>11.1</v>
      </c>
      <c r="K267" s="185">
        <f t="shared" si="144"/>
        <v>0.99899999999999989</v>
      </c>
      <c r="L267" s="185">
        <f t="shared" si="145"/>
        <v>1.554</v>
      </c>
      <c r="M267" s="185">
        <f t="shared" si="146"/>
        <v>1.1100000000000001</v>
      </c>
      <c r="N267" s="185">
        <v>1.5</v>
      </c>
      <c r="O267" s="185">
        <f t="shared" si="147"/>
        <v>0.13500000000000001</v>
      </c>
      <c r="P267" s="185">
        <f t="shared" si="148"/>
        <v>0.21</v>
      </c>
      <c r="Q267" s="185">
        <f t="shared" si="149"/>
        <v>0.15</v>
      </c>
      <c r="R267" s="185">
        <v>67.8</v>
      </c>
      <c r="S267" s="185">
        <f t="shared" si="150"/>
        <v>6.1019999999999994</v>
      </c>
      <c r="T267" s="185">
        <f t="shared" si="151"/>
        <v>9.4919999999999991</v>
      </c>
      <c r="U267" s="185">
        <f t="shared" si="152"/>
        <v>6.78</v>
      </c>
      <c r="V267" s="185">
        <v>329</v>
      </c>
      <c r="W267" s="185">
        <f t="shared" si="153"/>
        <v>29.61</v>
      </c>
      <c r="X267" s="185">
        <f t="shared" ref="X267:X286" si="154">H267*V267/100</f>
        <v>46.06</v>
      </c>
      <c r="Y267" s="185">
        <f t="shared" ref="Y267:Y286" si="155">I267*V267/100</f>
        <v>32.9</v>
      </c>
    </row>
    <row r="268" spans="2:25" ht="15.75" x14ac:dyDescent="0.25">
      <c r="B268" s="250"/>
      <c r="C268" s="205"/>
      <c r="D268" s="205"/>
      <c r="E268" s="205"/>
      <c r="F268" s="3" t="s">
        <v>58</v>
      </c>
      <c r="G268" s="95">
        <v>12</v>
      </c>
      <c r="H268" s="95">
        <v>17</v>
      </c>
      <c r="I268" s="96">
        <v>24</v>
      </c>
      <c r="J268" s="185">
        <v>7</v>
      </c>
      <c r="K268" s="185">
        <f t="shared" si="144"/>
        <v>0.84</v>
      </c>
      <c r="L268" s="185">
        <f t="shared" si="145"/>
        <v>1.19</v>
      </c>
      <c r="M268" s="185">
        <f t="shared" si="146"/>
        <v>1.68</v>
      </c>
      <c r="N268" s="185">
        <v>7.9</v>
      </c>
      <c r="O268" s="185">
        <f t="shared" si="147"/>
        <v>0.94800000000000006</v>
      </c>
      <c r="P268" s="185">
        <f t="shared" si="148"/>
        <v>1.3430000000000002</v>
      </c>
      <c r="Q268" s="185">
        <f t="shared" si="149"/>
        <v>1.8960000000000001</v>
      </c>
      <c r="R268" s="185">
        <v>9.5</v>
      </c>
      <c r="S268" s="185">
        <f t="shared" si="150"/>
        <v>1.1399999999999999</v>
      </c>
      <c r="T268" s="185">
        <f t="shared" si="151"/>
        <v>1.615</v>
      </c>
      <c r="U268" s="185">
        <f t="shared" si="152"/>
        <v>2.2799999999999998</v>
      </c>
      <c r="V268" s="185">
        <v>135</v>
      </c>
      <c r="W268" s="185">
        <f t="shared" si="153"/>
        <v>16.2</v>
      </c>
      <c r="X268" s="185">
        <f t="shared" si="154"/>
        <v>22.95</v>
      </c>
      <c r="Y268" s="185">
        <f t="shared" si="155"/>
        <v>32.4</v>
      </c>
    </row>
    <row r="269" spans="2:25" ht="15.75" x14ac:dyDescent="0.25">
      <c r="B269" s="250"/>
      <c r="C269" s="205"/>
      <c r="D269" s="205"/>
      <c r="E269" s="205"/>
      <c r="F269" s="3" t="s">
        <v>34</v>
      </c>
      <c r="G269" s="95">
        <v>5</v>
      </c>
      <c r="H269" s="95">
        <v>8</v>
      </c>
      <c r="I269" s="96">
        <v>10</v>
      </c>
      <c r="J269" s="185">
        <v>12.2</v>
      </c>
      <c r="K269" s="185">
        <f t="shared" si="144"/>
        <v>0.61</v>
      </c>
      <c r="L269" s="185">
        <f t="shared" si="145"/>
        <v>0.97599999999999998</v>
      </c>
      <c r="M269" s="185">
        <f t="shared" si="146"/>
        <v>1.22</v>
      </c>
      <c r="N269" s="185">
        <v>1.5</v>
      </c>
      <c r="O269" s="185">
        <f t="shared" si="147"/>
        <v>7.4999999999999997E-2</v>
      </c>
      <c r="P269" s="185">
        <f t="shared" si="148"/>
        <v>0.12</v>
      </c>
      <c r="Q269" s="185">
        <f t="shared" si="149"/>
        <v>0.15</v>
      </c>
      <c r="R269" s="185">
        <v>76.5</v>
      </c>
      <c r="S269" s="185">
        <f t="shared" si="150"/>
        <v>3.8250000000000002</v>
      </c>
      <c r="T269" s="185">
        <f t="shared" si="151"/>
        <v>6.12</v>
      </c>
      <c r="U269" s="185">
        <f t="shared" si="152"/>
        <v>7.65</v>
      </c>
      <c r="V269" s="185">
        <v>368</v>
      </c>
      <c r="W269" s="185">
        <f t="shared" si="153"/>
        <v>18.399999999999999</v>
      </c>
      <c r="X269" s="185">
        <f t="shared" si="154"/>
        <v>29.44</v>
      </c>
      <c r="Y269" s="185">
        <f t="shared" si="155"/>
        <v>36.799999999999997</v>
      </c>
    </row>
    <row r="270" spans="2:25" ht="15.75" x14ac:dyDescent="0.25">
      <c r="B270" s="250"/>
      <c r="C270" s="205"/>
      <c r="D270" s="205"/>
      <c r="E270" s="205"/>
      <c r="F270" s="3" t="s">
        <v>35</v>
      </c>
      <c r="G270" s="189">
        <v>3</v>
      </c>
      <c r="H270" s="189">
        <v>5</v>
      </c>
      <c r="I270" s="74">
        <v>6</v>
      </c>
      <c r="J270" s="185">
        <v>0</v>
      </c>
      <c r="K270" s="185">
        <f t="shared" si="144"/>
        <v>0</v>
      </c>
      <c r="L270" s="185">
        <f t="shared" si="145"/>
        <v>0</v>
      </c>
      <c r="M270" s="185">
        <f t="shared" si="146"/>
        <v>0</v>
      </c>
      <c r="N270" s="185">
        <v>99.9</v>
      </c>
      <c r="O270" s="185">
        <f t="shared" si="147"/>
        <v>2.9970000000000003</v>
      </c>
      <c r="P270" s="185">
        <f t="shared" si="148"/>
        <v>4.9950000000000001</v>
      </c>
      <c r="Q270" s="185">
        <f t="shared" si="149"/>
        <v>5.9940000000000007</v>
      </c>
      <c r="R270" s="185">
        <v>0</v>
      </c>
      <c r="S270" s="185">
        <f t="shared" si="150"/>
        <v>0</v>
      </c>
      <c r="T270" s="185">
        <f t="shared" si="151"/>
        <v>0</v>
      </c>
      <c r="U270" s="185">
        <f t="shared" si="152"/>
        <v>0</v>
      </c>
      <c r="V270" s="185">
        <v>899</v>
      </c>
      <c r="W270" s="185">
        <f t="shared" si="153"/>
        <v>26.97</v>
      </c>
      <c r="X270" s="185">
        <f t="shared" si="154"/>
        <v>44.95</v>
      </c>
      <c r="Y270" s="185">
        <f t="shared" si="155"/>
        <v>53.94</v>
      </c>
    </row>
    <row r="271" spans="2:25" ht="16.5" thickBot="1" x14ac:dyDescent="0.3">
      <c r="B271" s="250"/>
      <c r="C271" s="205"/>
      <c r="D271" s="205"/>
      <c r="E271" s="205"/>
      <c r="F271" s="3" t="s">
        <v>10</v>
      </c>
      <c r="G271" s="189">
        <v>1</v>
      </c>
      <c r="H271" s="189">
        <v>1</v>
      </c>
      <c r="I271" s="74">
        <v>1</v>
      </c>
      <c r="J271" s="185">
        <v>0</v>
      </c>
      <c r="K271" s="185">
        <f t="shared" si="144"/>
        <v>0</v>
      </c>
      <c r="L271" s="185">
        <f t="shared" si="145"/>
        <v>0</v>
      </c>
      <c r="M271" s="185">
        <f t="shared" si="146"/>
        <v>0</v>
      </c>
      <c r="N271" s="185">
        <v>0</v>
      </c>
      <c r="O271" s="185">
        <f t="shared" si="147"/>
        <v>0</v>
      </c>
      <c r="P271" s="185">
        <f t="shared" si="148"/>
        <v>0</v>
      </c>
      <c r="Q271" s="185">
        <f t="shared" si="149"/>
        <v>0</v>
      </c>
      <c r="R271" s="185">
        <v>0</v>
      </c>
      <c r="S271" s="185">
        <f t="shared" si="150"/>
        <v>0</v>
      </c>
      <c r="T271" s="185">
        <f t="shared" si="151"/>
        <v>0</v>
      </c>
      <c r="U271" s="185">
        <f t="shared" si="152"/>
        <v>0</v>
      </c>
      <c r="V271" s="185">
        <v>0</v>
      </c>
      <c r="W271" s="185">
        <f t="shared" si="153"/>
        <v>0</v>
      </c>
      <c r="X271" s="185">
        <f t="shared" si="154"/>
        <v>0</v>
      </c>
      <c r="Y271" s="185">
        <f t="shared" si="155"/>
        <v>0</v>
      </c>
    </row>
    <row r="272" spans="2:25" ht="15.75" customHeight="1" x14ac:dyDescent="0.25">
      <c r="B272" s="215" t="s">
        <v>66</v>
      </c>
      <c r="C272" s="290">
        <v>20</v>
      </c>
      <c r="D272" s="268">
        <v>20</v>
      </c>
      <c r="E272" s="268">
        <v>20</v>
      </c>
      <c r="F272" s="3" t="s">
        <v>63</v>
      </c>
      <c r="G272" s="4">
        <v>20</v>
      </c>
      <c r="H272" s="4">
        <v>20</v>
      </c>
      <c r="I272" s="4">
        <v>20</v>
      </c>
      <c r="J272" s="185">
        <v>2</v>
      </c>
      <c r="K272" s="185">
        <f t="shared" si="144"/>
        <v>0.4</v>
      </c>
      <c r="L272" s="185">
        <f t="shared" si="145"/>
        <v>0.4</v>
      </c>
      <c r="M272" s="185">
        <f t="shared" si="146"/>
        <v>0.4</v>
      </c>
      <c r="N272" s="185">
        <v>0.1</v>
      </c>
      <c r="O272" s="185">
        <f t="shared" si="147"/>
        <v>0.02</v>
      </c>
      <c r="P272" s="185">
        <f t="shared" si="148"/>
        <v>0.02</v>
      </c>
      <c r="Q272" s="185">
        <f t="shared" si="149"/>
        <v>0.02</v>
      </c>
      <c r="R272" s="185">
        <v>1.2</v>
      </c>
      <c r="S272" s="185">
        <f t="shared" si="150"/>
        <v>0.24</v>
      </c>
      <c r="T272" s="185">
        <f t="shared" si="151"/>
        <v>0.24</v>
      </c>
      <c r="U272" s="185">
        <f t="shared" si="152"/>
        <v>0.24</v>
      </c>
      <c r="V272" s="185">
        <v>13</v>
      </c>
      <c r="W272" s="185">
        <f t="shared" si="153"/>
        <v>2.6</v>
      </c>
      <c r="X272" s="185">
        <f t="shared" si="154"/>
        <v>2.6</v>
      </c>
      <c r="Y272" s="185">
        <f t="shared" si="155"/>
        <v>2.6</v>
      </c>
    </row>
    <row r="273" spans="2:25" ht="31.5" customHeight="1" x14ac:dyDescent="0.25">
      <c r="B273" s="215"/>
      <c r="C273" s="291"/>
      <c r="D273" s="269"/>
      <c r="E273" s="269"/>
      <c r="F273" s="3" t="s">
        <v>35</v>
      </c>
      <c r="G273" s="189">
        <v>4</v>
      </c>
      <c r="H273" s="189">
        <v>4</v>
      </c>
      <c r="I273" s="189">
        <v>4</v>
      </c>
      <c r="J273" s="185">
        <v>0</v>
      </c>
      <c r="K273" s="185">
        <f t="shared" si="144"/>
        <v>0</v>
      </c>
      <c r="L273" s="185">
        <f t="shared" si="145"/>
        <v>0</v>
      </c>
      <c r="M273" s="185">
        <f t="shared" si="146"/>
        <v>0</v>
      </c>
      <c r="N273" s="185">
        <v>99.9</v>
      </c>
      <c r="O273" s="185">
        <f t="shared" si="147"/>
        <v>3.9960000000000004</v>
      </c>
      <c r="P273" s="185">
        <f t="shared" si="148"/>
        <v>3.9960000000000004</v>
      </c>
      <c r="Q273" s="185">
        <f t="shared" si="149"/>
        <v>3.9960000000000004</v>
      </c>
      <c r="R273" s="185">
        <v>0</v>
      </c>
      <c r="S273" s="185">
        <f t="shared" si="150"/>
        <v>0</v>
      </c>
      <c r="T273" s="185">
        <f t="shared" si="151"/>
        <v>0</v>
      </c>
      <c r="U273" s="185">
        <f t="shared" si="152"/>
        <v>0</v>
      </c>
      <c r="V273" s="185">
        <v>899</v>
      </c>
      <c r="W273" s="185">
        <f t="shared" si="153"/>
        <v>35.96</v>
      </c>
      <c r="X273" s="185">
        <f t="shared" si="154"/>
        <v>35.96</v>
      </c>
      <c r="Y273" s="185">
        <f t="shared" si="155"/>
        <v>35.96</v>
      </c>
    </row>
    <row r="274" spans="2:25" ht="15.75" x14ac:dyDescent="0.25">
      <c r="B274" s="215"/>
      <c r="C274" s="291"/>
      <c r="D274" s="269"/>
      <c r="E274" s="269"/>
      <c r="F274" s="3" t="s">
        <v>64</v>
      </c>
      <c r="G274" s="4">
        <v>10</v>
      </c>
      <c r="H274" s="4">
        <v>10</v>
      </c>
      <c r="I274" s="4">
        <v>10</v>
      </c>
      <c r="J274" s="185">
        <v>11.1</v>
      </c>
      <c r="K274" s="185">
        <f t="shared" si="144"/>
        <v>1.1100000000000001</v>
      </c>
      <c r="L274" s="185">
        <f t="shared" si="145"/>
        <v>1.1100000000000001</v>
      </c>
      <c r="M274" s="185">
        <f t="shared" si="146"/>
        <v>1.1100000000000001</v>
      </c>
      <c r="N274" s="185">
        <v>1.5</v>
      </c>
      <c r="O274" s="185">
        <f t="shared" si="147"/>
        <v>0.15</v>
      </c>
      <c r="P274" s="185">
        <f t="shared" si="148"/>
        <v>0.15</v>
      </c>
      <c r="Q274" s="185">
        <f t="shared" si="149"/>
        <v>0.15</v>
      </c>
      <c r="R274" s="185">
        <v>67.8</v>
      </c>
      <c r="S274" s="185">
        <f t="shared" si="150"/>
        <v>6.78</v>
      </c>
      <c r="T274" s="185">
        <f t="shared" si="151"/>
        <v>6.78</v>
      </c>
      <c r="U274" s="185">
        <f t="shared" si="152"/>
        <v>6.78</v>
      </c>
      <c r="V274" s="185">
        <v>329</v>
      </c>
      <c r="W274" s="185">
        <f t="shared" si="153"/>
        <v>32.9</v>
      </c>
      <c r="X274" s="185">
        <f t="shared" si="154"/>
        <v>32.9</v>
      </c>
      <c r="Y274" s="185">
        <f t="shared" si="155"/>
        <v>32.9</v>
      </c>
    </row>
    <row r="275" spans="2:25" ht="15.75" x14ac:dyDescent="0.25">
      <c r="B275" s="215"/>
      <c r="C275" s="291"/>
      <c r="D275" s="269"/>
      <c r="E275" s="269"/>
      <c r="F275" s="3" t="s">
        <v>65</v>
      </c>
      <c r="G275" s="4">
        <v>20</v>
      </c>
      <c r="H275" s="4">
        <v>20</v>
      </c>
      <c r="I275" s="4">
        <v>20</v>
      </c>
      <c r="J275" s="185">
        <v>3.6</v>
      </c>
      <c r="K275" s="185">
        <f t="shared" si="144"/>
        <v>0.72</v>
      </c>
      <c r="L275" s="185">
        <f t="shared" si="145"/>
        <v>0.72</v>
      </c>
      <c r="M275" s="185">
        <f t="shared" si="146"/>
        <v>0.72</v>
      </c>
      <c r="N275" s="185">
        <v>0</v>
      </c>
      <c r="O275" s="185">
        <f t="shared" si="147"/>
        <v>0</v>
      </c>
      <c r="P275" s="185">
        <f t="shared" si="148"/>
        <v>0</v>
      </c>
      <c r="Q275" s="185">
        <f t="shared" si="149"/>
        <v>0</v>
      </c>
      <c r="R275" s="185">
        <v>11.8</v>
      </c>
      <c r="S275" s="185">
        <f t="shared" si="150"/>
        <v>2.36</v>
      </c>
      <c r="T275" s="185">
        <f t="shared" si="151"/>
        <v>2.36</v>
      </c>
      <c r="U275" s="185">
        <f t="shared" si="152"/>
        <v>2.36</v>
      </c>
      <c r="V275" s="185">
        <v>63</v>
      </c>
      <c r="W275" s="185">
        <f t="shared" si="153"/>
        <v>12.6</v>
      </c>
      <c r="X275" s="185">
        <f t="shared" si="154"/>
        <v>12.6</v>
      </c>
      <c r="Y275" s="185">
        <f t="shared" si="155"/>
        <v>12.6</v>
      </c>
    </row>
    <row r="276" spans="2:25" ht="15.75" x14ac:dyDescent="0.25">
      <c r="B276" s="215"/>
      <c r="C276" s="291"/>
      <c r="D276" s="269"/>
      <c r="E276" s="269"/>
      <c r="F276" s="3" t="s">
        <v>16</v>
      </c>
      <c r="G276" s="4">
        <v>16</v>
      </c>
      <c r="H276" s="4">
        <v>16</v>
      </c>
      <c r="I276" s="4">
        <v>16</v>
      </c>
      <c r="J276" s="185">
        <v>1.3</v>
      </c>
      <c r="K276" s="185">
        <f t="shared" si="144"/>
        <v>0.20800000000000002</v>
      </c>
      <c r="L276" s="185">
        <f t="shared" si="145"/>
        <v>0.20800000000000002</v>
      </c>
      <c r="M276" s="185">
        <f t="shared" si="146"/>
        <v>0.20800000000000002</v>
      </c>
      <c r="N276" s="185">
        <v>0.1</v>
      </c>
      <c r="O276" s="185">
        <f t="shared" si="147"/>
        <v>1.6E-2</v>
      </c>
      <c r="P276" s="185">
        <f t="shared" si="148"/>
        <v>1.6E-2</v>
      </c>
      <c r="Q276" s="185">
        <f t="shared" si="149"/>
        <v>1.6E-2</v>
      </c>
      <c r="R276" s="185">
        <v>7</v>
      </c>
      <c r="S276" s="185">
        <f t="shared" si="150"/>
        <v>1.1200000000000001</v>
      </c>
      <c r="T276" s="185">
        <f t="shared" si="151"/>
        <v>1.1200000000000001</v>
      </c>
      <c r="U276" s="185">
        <f t="shared" si="152"/>
        <v>1.1200000000000001</v>
      </c>
      <c r="V276" s="185">
        <v>33</v>
      </c>
      <c r="W276" s="185">
        <f t="shared" si="153"/>
        <v>5.28</v>
      </c>
      <c r="X276" s="185">
        <f t="shared" si="154"/>
        <v>5.28</v>
      </c>
      <c r="Y276" s="185">
        <f t="shared" si="155"/>
        <v>5.28</v>
      </c>
    </row>
    <row r="277" spans="2:25" ht="15.75" x14ac:dyDescent="0.25">
      <c r="B277" s="215"/>
      <c r="C277" s="291"/>
      <c r="D277" s="269"/>
      <c r="E277" s="269"/>
      <c r="F277" s="3" t="s">
        <v>11</v>
      </c>
      <c r="G277" s="4">
        <v>4</v>
      </c>
      <c r="H277" s="4">
        <v>4</v>
      </c>
      <c r="I277" s="4">
        <v>4</v>
      </c>
      <c r="J277" s="185">
        <v>1.7</v>
      </c>
      <c r="K277" s="185">
        <f t="shared" si="144"/>
        <v>6.8000000000000005E-2</v>
      </c>
      <c r="L277" s="185">
        <f t="shared" si="145"/>
        <v>6.8000000000000005E-2</v>
      </c>
      <c r="M277" s="185">
        <f t="shared" si="146"/>
        <v>6.8000000000000005E-2</v>
      </c>
      <c r="N277" s="185">
        <v>0</v>
      </c>
      <c r="O277" s="185">
        <f t="shared" si="147"/>
        <v>0</v>
      </c>
      <c r="P277" s="185">
        <f t="shared" si="148"/>
        <v>0</v>
      </c>
      <c r="Q277" s="185">
        <f t="shared" si="149"/>
        <v>0</v>
      </c>
      <c r="R277" s="185">
        <v>9.5</v>
      </c>
      <c r="S277" s="185">
        <f t="shared" si="150"/>
        <v>0.38</v>
      </c>
      <c r="T277" s="185">
        <f t="shared" si="151"/>
        <v>0.38</v>
      </c>
      <c r="U277" s="185">
        <f t="shared" si="152"/>
        <v>0.38</v>
      </c>
      <c r="V277" s="185">
        <v>43</v>
      </c>
      <c r="W277" s="185">
        <f t="shared" si="153"/>
        <v>1.72</v>
      </c>
      <c r="X277" s="185">
        <f t="shared" si="154"/>
        <v>1.72</v>
      </c>
      <c r="Y277" s="185">
        <f t="shared" si="155"/>
        <v>1.72</v>
      </c>
    </row>
    <row r="278" spans="2:25" ht="15.75" x14ac:dyDescent="0.25">
      <c r="B278" s="215"/>
      <c r="C278" s="291"/>
      <c r="D278" s="269"/>
      <c r="E278" s="269"/>
      <c r="F278" s="3" t="s">
        <v>19</v>
      </c>
      <c r="G278" s="4">
        <v>3</v>
      </c>
      <c r="H278" s="4">
        <v>3</v>
      </c>
      <c r="I278" s="4">
        <v>3</v>
      </c>
      <c r="J278" s="185">
        <v>0</v>
      </c>
      <c r="K278" s="185">
        <f t="shared" si="144"/>
        <v>0</v>
      </c>
      <c r="L278" s="185">
        <f t="shared" si="145"/>
        <v>0</v>
      </c>
      <c r="M278" s="185">
        <f t="shared" si="146"/>
        <v>0</v>
      </c>
      <c r="N278" s="185">
        <v>0</v>
      </c>
      <c r="O278" s="185">
        <f t="shared" si="147"/>
        <v>0</v>
      </c>
      <c r="P278" s="185">
        <f t="shared" si="148"/>
        <v>0</v>
      </c>
      <c r="Q278" s="185">
        <f t="shared" si="149"/>
        <v>0</v>
      </c>
      <c r="R278" s="185">
        <v>99.8</v>
      </c>
      <c r="S278" s="185">
        <f t="shared" si="150"/>
        <v>2.9939999999999998</v>
      </c>
      <c r="T278" s="185">
        <f t="shared" si="151"/>
        <v>2.9939999999999998</v>
      </c>
      <c r="U278" s="185">
        <f t="shared" si="152"/>
        <v>2.9939999999999998</v>
      </c>
      <c r="V278" s="185">
        <v>374</v>
      </c>
      <c r="W278" s="185">
        <f t="shared" si="153"/>
        <v>11.22</v>
      </c>
      <c r="X278" s="185">
        <f t="shared" si="154"/>
        <v>11.22</v>
      </c>
      <c r="Y278" s="185">
        <f t="shared" si="155"/>
        <v>11.22</v>
      </c>
    </row>
    <row r="279" spans="2:25" ht="15.75" x14ac:dyDescent="0.25">
      <c r="B279" s="215"/>
      <c r="C279" s="292"/>
      <c r="D279" s="270"/>
      <c r="E279" s="270"/>
      <c r="F279" s="3" t="s">
        <v>10</v>
      </c>
      <c r="G279" s="4">
        <v>1</v>
      </c>
      <c r="H279" s="4">
        <v>1</v>
      </c>
      <c r="I279" s="4">
        <v>1</v>
      </c>
      <c r="J279" s="185">
        <v>0</v>
      </c>
      <c r="K279" s="185">
        <f t="shared" si="144"/>
        <v>0</v>
      </c>
      <c r="L279" s="185">
        <f t="shared" si="145"/>
        <v>0</v>
      </c>
      <c r="M279" s="185">
        <f t="shared" si="146"/>
        <v>0</v>
      </c>
      <c r="N279" s="185">
        <v>0</v>
      </c>
      <c r="O279" s="185">
        <f t="shared" si="147"/>
        <v>0</v>
      </c>
      <c r="P279" s="185">
        <f t="shared" si="148"/>
        <v>0</v>
      </c>
      <c r="Q279" s="185">
        <f t="shared" si="149"/>
        <v>0</v>
      </c>
      <c r="R279" s="185">
        <v>0</v>
      </c>
      <c r="S279" s="185">
        <f t="shared" si="150"/>
        <v>0</v>
      </c>
      <c r="T279" s="185">
        <f t="shared" si="151"/>
        <v>0</v>
      </c>
      <c r="U279" s="185">
        <f t="shared" si="152"/>
        <v>0</v>
      </c>
      <c r="V279" s="185">
        <v>0</v>
      </c>
      <c r="W279" s="185">
        <f t="shared" si="153"/>
        <v>0</v>
      </c>
      <c r="X279" s="185">
        <f t="shared" si="154"/>
        <v>0</v>
      </c>
      <c r="Y279" s="185">
        <f t="shared" si="155"/>
        <v>0</v>
      </c>
    </row>
    <row r="280" spans="2:25" ht="16.5" customHeight="1" x14ac:dyDescent="0.25">
      <c r="B280" s="254" t="s">
        <v>67</v>
      </c>
      <c r="C280" s="205">
        <v>100</v>
      </c>
      <c r="D280" s="218">
        <v>130</v>
      </c>
      <c r="E280" s="205">
        <v>150</v>
      </c>
      <c r="F280" s="48" t="s">
        <v>17</v>
      </c>
      <c r="G280" s="182">
        <v>88</v>
      </c>
      <c r="H280" s="182">
        <v>117</v>
      </c>
      <c r="I280" s="191">
        <v>135</v>
      </c>
      <c r="J280" s="185">
        <v>2</v>
      </c>
      <c r="K280" s="185">
        <f t="shared" si="144"/>
        <v>1.76</v>
      </c>
      <c r="L280" s="185">
        <f t="shared" si="145"/>
        <v>2.34</v>
      </c>
      <c r="M280" s="185">
        <f t="shared" si="146"/>
        <v>2.7</v>
      </c>
      <c r="N280" s="185">
        <v>0.1</v>
      </c>
      <c r="O280" s="185">
        <f t="shared" si="147"/>
        <v>8.8000000000000009E-2</v>
      </c>
      <c r="P280" s="185">
        <f t="shared" si="148"/>
        <v>0.11700000000000001</v>
      </c>
      <c r="Q280" s="185">
        <f t="shared" si="149"/>
        <v>0.13500000000000001</v>
      </c>
      <c r="R280" s="185">
        <v>19.7</v>
      </c>
      <c r="S280" s="185">
        <f t="shared" si="150"/>
        <v>17.335999999999999</v>
      </c>
      <c r="T280" s="185">
        <f t="shared" si="151"/>
        <v>23.048999999999999</v>
      </c>
      <c r="U280" s="185">
        <f t="shared" si="152"/>
        <v>26.594999999999999</v>
      </c>
      <c r="V280" s="185">
        <v>83</v>
      </c>
      <c r="W280" s="185">
        <f t="shared" si="153"/>
        <v>73.040000000000006</v>
      </c>
      <c r="X280" s="185">
        <f t="shared" si="154"/>
        <v>97.11</v>
      </c>
      <c r="Y280" s="25">
        <f t="shared" si="155"/>
        <v>112.05</v>
      </c>
    </row>
    <row r="281" spans="2:25" ht="16.5" customHeight="1" x14ac:dyDescent="0.25">
      <c r="B281" s="254"/>
      <c r="C281" s="205"/>
      <c r="D281" s="205"/>
      <c r="E281" s="205"/>
      <c r="F281" s="3" t="s">
        <v>58</v>
      </c>
      <c r="G281" s="182">
        <v>15</v>
      </c>
      <c r="H281" s="182">
        <v>20</v>
      </c>
      <c r="I281" s="191">
        <v>23</v>
      </c>
      <c r="J281" s="185">
        <v>7</v>
      </c>
      <c r="K281" s="185">
        <f t="shared" si="144"/>
        <v>1.05</v>
      </c>
      <c r="L281" s="185">
        <f t="shared" si="145"/>
        <v>1.4</v>
      </c>
      <c r="M281" s="185">
        <f t="shared" si="146"/>
        <v>1.61</v>
      </c>
      <c r="N281" s="185">
        <v>7.9</v>
      </c>
      <c r="O281" s="185">
        <f t="shared" si="147"/>
        <v>1.1850000000000001</v>
      </c>
      <c r="P281" s="185">
        <f t="shared" si="148"/>
        <v>1.58</v>
      </c>
      <c r="Q281" s="185">
        <f t="shared" si="149"/>
        <v>1.8170000000000002</v>
      </c>
      <c r="R281" s="185">
        <v>9.5</v>
      </c>
      <c r="S281" s="185">
        <f t="shared" si="150"/>
        <v>1.425</v>
      </c>
      <c r="T281" s="185">
        <f t="shared" si="151"/>
        <v>1.9</v>
      </c>
      <c r="U281" s="185">
        <f t="shared" si="152"/>
        <v>2.1850000000000001</v>
      </c>
      <c r="V281" s="185">
        <v>135</v>
      </c>
      <c r="W281" s="185">
        <f t="shared" si="153"/>
        <v>20.25</v>
      </c>
      <c r="X281" s="185">
        <f t="shared" si="154"/>
        <v>27</v>
      </c>
      <c r="Y281" s="185">
        <f t="shared" si="155"/>
        <v>31.05</v>
      </c>
    </row>
    <row r="282" spans="2:25" ht="16.5" customHeight="1" x14ac:dyDescent="0.25">
      <c r="B282" s="254"/>
      <c r="C282" s="205"/>
      <c r="D282" s="205"/>
      <c r="E282" s="205"/>
      <c r="F282" s="48" t="s">
        <v>68</v>
      </c>
      <c r="G282" s="182">
        <v>2</v>
      </c>
      <c r="H282" s="182">
        <v>3</v>
      </c>
      <c r="I282" s="191">
        <v>4</v>
      </c>
      <c r="J282" s="185">
        <v>0.3</v>
      </c>
      <c r="K282" s="185">
        <f t="shared" si="144"/>
        <v>6.0000000000000001E-3</v>
      </c>
      <c r="L282" s="185">
        <f t="shared" si="145"/>
        <v>8.9999999999999993E-3</v>
      </c>
      <c r="M282" s="185">
        <f t="shared" si="146"/>
        <v>1.2E-2</v>
      </c>
      <c r="N282" s="185">
        <v>82</v>
      </c>
      <c r="O282" s="185">
        <f t="shared" si="147"/>
        <v>1.64</v>
      </c>
      <c r="P282" s="185">
        <f t="shared" si="148"/>
        <v>2.46</v>
      </c>
      <c r="Q282" s="185">
        <f t="shared" si="149"/>
        <v>3.28</v>
      </c>
      <c r="R282" s="185">
        <v>1</v>
      </c>
      <c r="S282" s="185">
        <f t="shared" si="150"/>
        <v>0.02</v>
      </c>
      <c r="T282" s="185">
        <f t="shared" si="151"/>
        <v>0.03</v>
      </c>
      <c r="U282" s="185">
        <f t="shared" si="152"/>
        <v>0.04</v>
      </c>
      <c r="V282" s="185">
        <v>749</v>
      </c>
      <c r="W282" s="185">
        <f t="shared" si="153"/>
        <v>14.98</v>
      </c>
      <c r="X282" s="185">
        <f t="shared" si="154"/>
        <v>22.47</v>
      </c>
      <c r="Y282" s="25">
        <f t="shared" si="155"/>
        <v>29.96</v>
      </c>
    </row>
    <row r="283" spans="2:25" ht="16.5" customHeight="1" x14ac:dyDescent="0.25">
      <c r="B283" s="257"/>
      <c r="C283" s="205"/>
      <c r="D283" s="205"/>
      <c r="E283" s="205"/>
      <c r="F283" s="45" t="s">
        <v>10</v>
      </c>
      <c r="G283" s="189">
        <v>1</v>
      </c>
      <c r="H283" s="189">
        <v>1</v>
      </c>
      <c r="I283" s="74">
        <v>1</v>
      </c>
      <c r="J283" s="185">
        <v>0</v>
      </c>
      <c r="K283" s="185">
        <f t="shared" si="144"/>
        <v>0</v>
      </c>
      <c r="L283" s="185">
        <f t="shared" si="145"/>
        <v>0</v>
      </c>
      <c r="M283" s="185">
        <f t="shared" si="146"/>
        <v>0</v>
      </c>
      <c r="N283" s="185">
        <v>0</v>
      </c>
      <c r="O283" s="185">
        <f t="shared" si="147"/>
        <v>0</v>
      </c>
      <c r="P283" s="185">
        <f t="shared" si="148"/>
        <v>0</v>
      </c>
      <c r="Q283" s="185">
        <f t="shared" si="149"/>
        <v>0</v>
      </c>
      <c r="R283" s="185">
        <v>0</v>
      </c>
      <c r="S283" s="185">
        <f t="shared" si="150"/>
        <v>0</v>
      </c>
      <c r="T283" s="185">
        <f t="shared" si="151"/>
        <v>0</v>
      </c>
      <c r="U283" s="185">
        <f t="shared" si="152"/>
        <v>0</v>
      </c>
      <c r="V283" s="185">
        <v>0</v>
      </c>
      <c r="W283" s="185">
        <f t="shared" si="153"/>
        <v>0</v>
      </c>
      <c r="X283" s="185">
        <f t="shared" si="154"/>
        <v>0</v>
      </c>
      <c r="Y283" s="185">
        <f t="shared" si="155"/>
        <v>0</v>
      </c>
    </row>
    <row r="284" spans="2:25" ht="15.75" customHeight="1" thickBot="1" x14ac:dyDescent="0.3">
      <c r="B284" s="242"/>
      <c r="C284" s="256"/>
      <c r="D284" s="256"/>
      <c r="E284" s="256"/>
      <c r="F284" s="49" t="s">
        <v>12</v>
      </c>
      <c r="G284" s="192">
        <v>5</v>
      </c>
      <c r="H284" s="192">
        <v>5</v>
      </c>
      <c r="I284" s="86">
        <v>5</v>
      </c>
      <c r="J284" s="185">
        <v>1.3</v>
      </c>
      <c r="K284" s="185">
        <f t="shared" si="144"/>
        <v>6.5000000000000002E-2</v>
      </c>
      <c r="L284" s="185">
        <f t="shared" si="145"/>
        <v>6.5000000000000002E-2</v>
      </c>
      <c r="M284" s="185">
        <f t="shared" si="146"/>
        <v>6.5000000000000002E-2</v>
      </c>
      <c r="N284" s="185">
        <v>72.5</v>
      </c>
      <c r="O284" s="185">
        <f t="shared" si="147"/>
        <v>3.625</v>
      </c>
      <c r="P284" s="185">
        <f t="shared" si="148"/>
        <v>3.625</v>
      </c>
      <c r="Q284" s="185">
        <f t="shared" si="149"/>
        <v>3.625</v>
      </c>
      <c r="R284" s="185">
        <v>0.9</v>
      </c>
      <c r="S284" s="185">
        <f t="shared" si="150"/>
        <v>4.4999999999999998E-2</v>
      </c>
      <c r="T284" s="185">
        <f t="shared" si="151"/>
        <v>4.4999999999999998E-2</v>
      </c>
      <c r="U284" s="185">
        <f t="shared" si="152"/>
        <v>4.4999999999999998E-2</v>
      </c>
      <c r="V284" s="185">
        <v>661</v>
      </c>
      <c r="W284" s="185">
        <f t="shared" si="153"/>
        <v>33.049999999999997</v>
      </c>
      <c r="X284" s="185">
        <f t="shared" si="154"/>
        <v>33.049999999999997</v>
      </c>
      <c r="Y284" s="185">
        <f t="shared" si="155"/>
        <v>33.049999999999997</v>
      </c>
    </row>
    <row r="285" spans="2:25" ht="15.75" customHeight="1" thickBot="1" x14ac:dyDescent="0.3">
      <c r="B285" s="179" t="s">
        <v>111</v>
      </c>
      <c r="C285" s="181">
        <v>200</v>
      </c>
      <c r="D285" s="181">
        <v>200</v>
      </c>
      <c r="E285" s="181">
        <v>200</v>
      </c>
      <c r="F285" s="179" t="s">
        <v>143</v>
      </c>
      <c r="G285" s="189">
        <v>200</v>
      </c>
      <c r="H285" s="189">
        <v>200</v>
      </c>
      <c r="I285" s="74">
        <v>200</v>
      </c>
      <c r="J285" s="185">
        <v>0.5</v>
      </c>
      <c r="K285" s="185">
        <f t="shared" si="144"/>
        <v>1</v>
      </c>
      <c r="L285" s="185">
        <f t="shared" si="145"/>
        <v>1</v>
      </c>
      <c r="M285" s="185">
        <f t="shared" si="146"/>
        <v>1</v>
      </c>
      <c r="N285" s="185">
        <v>0.1</v>
      </c>
      <c r="O285" s="185">
        <f t="shared" si="147"/>
        <v>0.2</v>
      </c>
      <c r="P285" s="185">
        <f t="shared" si="148"/>
        <v>0.2</v>
      </c>
      <c r="Q285" s="185">
        <f t="shared" si="149"/>
        <v>0.2</v>
      </c>
      <c r="R285" s="185">
        <v>10.1</v>
      </c>
      <c r="S285" s="185">
        <f t="shared" si="150"/>
        <v>20.2</v>
      </c>
      <c r="T285" s="185">
        <f t="shared" si="151"/>
        <v>20.2</v>
      </c>
      <c r="U285" s="185">
        <f t="shared" si="152"/>
        <v>20.2</v>
      </c>
      <c r="V285" s="185">
        <v>46</v>
      </c>
      <c r="W285" s="185">
        <f t="shared" si="153"/>
        <v>92</v>
      </c>
      <c r="X285" s="185">
        <f t="shared" si="154"/>
        <v>92</v>
      </c>
      <c r="Y285" s="25">
        <f t="shared" si="155"/>
        <v>92</v>
      </c>
    </row>
    <row r="286" spans="2:25" ht="32.25" thickBot="1" x14ac:dyDescent="0.3">
      <c r="B286" s="10" t="s">
        <v>14</v>
      </c>
      <c r="C286" s="189">
        <v>20</v>
      </c>
      <c r="D286" s="189">
        <v>35</v>
      </c>
      <c r="E286" s="189">
        <v>40</v>
      </c>
      <c r="F286" s="17" t="s">
        <v>14</v>
      </c>
      <c r="G286" s="99">
        <v>20</v>
      </c>
      <c r="H286" s="99">
        <v>35</v>
      </c>
      <c r="I286" s="100">
        <v>40</v>
      </c>
      <c r="J286" s="185">
        <v>6.5</v>
      </c>
      <c r="K286" s="183">
        <f t="shared" si="144"/>
        <v>1.3</v>
      </c>
      <c r="L286" s="183">
        <f t="shared" si="145"/>
        <v>2.2749999999999999</v>
      </c>
      <c r="M286" s="183">
        <f t="shared" si="146"/>
        <v>2.6</v>
      </c>
      <c r="N286" s="183">
        <v>1</v>
      </c>
      <c r="O286" s="183">
        <f t="shared" si="147"/>
        <v>0.2</v>
      </c>
      <c r="P286" s="183">
        <f t="shared" si="148"/>
        <v>0.35</v>
      </c>
      <c r="Q286" s="183">
        <f t="shared" si="149"/>
        <v>0.4</v>
      </c>
      <c r="R286" s="183">
        <v>40.1</v>
      </c>
      <c r="S286" s="183">
        <f t="shared" si="150"/>
        <v>8.02</v>
      </c>
      <c r="T286" s="183">
        <f t="shared" si="151"/>
        <v>14.035</v>
      </c>
      <c r="U286" s="183">
        <f t="shared" si="152"/>
        <v>16.04</v>
      </c>
      <c r="V286" s="183">
        <v>190</v>
      </c>
      <c r="W286" s="183">
        <f t="shared" si="153"/>
        <v>38</v>
      </c>
      <c r="X286" s="183">
        <f t="shared" si="154"/>
        <v>66.5</v>
      </c>
      <c r="Y286" s="183">
        <f t="shared" si="155"/>
        <v>76</v>
      </c>
    </row>
    <row r="287" spans="2:25" ht="18.75" x14ac:dyDescent="0.3">
      <c r="B287" s="24"/>
      <c r="C287" s="24"/>
      <c r="D287" s="24"/>
      <c r="E287" s="24"/>
      <c r="F287" s="24"/>
      <c r="G287" s="24"/>
      <c r="H287" s="24"/>
      <c r="I287" s="24"/>
      <c r="J287" s="107"/>
      <c r="K287" s="111">
        <f>SUM(K266:K286)</f>
        <v>35.184999999999988</v>
      </c>
      <c r="L287" s="111">
        <f>SUM(L266:L286)</f>
        <v>51.22699999999999</v>
      </c>
      <c r="M287" s="111">
        <f>SUM(M266:M286)</f>
        <v>64.600999999999985</v>
      </c>
      <c r="N287" s="111"/>
      <c r="O287" s="111">
        <f>SUM(O266:O286)</f>
        <v>22.267999999999997</v>
      </c>
      <c r="P287" s="111">
        <f>SUM(P266:P286)</f>
        <v>29.766000000000002</v>
      </c>
      <c r="Q287" s="111">
        <f>SUM(Q266:Q286)</f>
        <v>35.815000000000005</v>
      </c>
      <c r="R287" s="111"/>
      <c r="S287" s="111">
        <f>SUM(S266:S286)</f>
        <v>76.574999999999989</v>
      </c>
      <c r="T287" s="111">
        <f>SUM(T266:T286)</f>
        <v>97.304000000000002</v>
      </c>
      <c r="U287" s="111">
        <f>SUM(U266:U286)</f>
        <v>104.86500000000001</v>
      </c>
      <c r="V287" s="111"/>
      <c r="W287" s="111">
        <f>SUM(W266:W286)</f>
        <v>533.97</v>
      </c>
      <c r="X287" s="111">
        <f>SUM(X266:X286)</f>
        <v>688.53</v>
      </c>
      <c r="Y287" s="111">
        <f>SUM(Y266:Y286)</f>
        <v>770.81000000000006</v>
      </c>
    </row>
    <row r="288" spans="2:25" ht="15.75" x14ac:dyDescent="0.25">
      <c r="B288" s="24" t="s">
        <v>26</v>
      </c>
      <c r="C288" s="24"/>
      <c r="D288" s="24"/>
      <c r="E288" s="24"/>
      <c r="F288" s="24"/>
      <c r="G288" s="24"/>
      <c r="H288" s="24"/>
      <c r="I288" s="24"/>
      <c r="J288" s="107"/>
      <c r="K288" s="107"/>
      <c r="L288" s="107"/>
      <c r="M288" s="107"/>
      <c r="N288" s="107"/>
      <c r="O288" s="107"/>
      <c r="P288" s="107"/>
      <c r="Q288" s="107"/>
      <c r="R288" s="107"/>
      <c r="S288" s="107"/>
      <c r="T288" s="107"/>
      <c r="U288" s="107"/>
      <c r="V288" s="107"/>
      <c r="W288" s="107"/>
      <c r="X288" s="107"/>
      <c r="Y288" s="107"/>
    </row>
    <row r="289" spans="2:25" ht="15.75" customHeight="1" x14ac:dyDescent="0.25">
      <c r="B289" s="215" t="s">
        <v>80</v>
      </c>
      <c r="C289" s="216">
        <v>60</v>
      </c>
      <c r="D289" s="216">
        <v>100</v>
      </c>
      <c r="E289" s="216">
        <v>100</v>
      </c>
      <c r="F289" s="3" t="s">
        <v>82</v>
      </c>
      <c r="G289" s="27">
        <v>37</v>
      </c>
      <c r="H289" s="27">
        <v>71</v>
      </c>
      <c r="I289" s="89">
        <v>71</v>
      </c>
      <c r="J289" s="185">
        <v>1.7</v>
      </c>
      <c r="K289" s="185">
        <f t="shared" ref="K289:K302" si="156">G289*J289/100</f>
        <v>0.629</v>
      </c>
      <c r="L289" s="185">
        <f t="shared" ref="L289:L302" si="157">H289*J289/100</f>
        <v>1.2070000000000001</v>
      </c>
      <c r="M289" s="185">
        <f t="shared" ref="M289:M302" si="158">I289*J289/100</f>
        <v>1.2070000000000001</v>
      </c>
      <c r="N289" s="185">
        <v>0</v>
      </c>
      <c r="O289" s="185">
        <f t="shared" ref="O289:O302" si="159">G289*N289/100</f>
        <v>0</v>
      </c>
      <c r="P289" s="185">
        <f t="shared" ref="P289:P302" si="160">H289*N289/100</f>
        <v>0</v>
      </c>
      <c r="Q289" s="185">
        <f t="shared" ref="Q289:Q302" si="161">I289*N289/100</f>
        <v>0</v>
      </c>
      <c r="R289" s="185">
        <v>10.8</v>
      </c>
      <c r="S289" s="185">
        <f t="shared" ref="S289:S302" si="162">G289*R289/100</f>
        <v>3.9960000000000004</v>
      </c>
      <c r="T289" s="185">
        <f t="shared" ref="T289:T302" si="163">H289*R289/100</f>
        <v>7.668000000000001</v>
      </c>
      <c r="U289" s="185">
        <f t="shared" ref="U289:U302" si="164">I289*R289/100</f>
        <v>7.668000000000001</v>
      </c>
      <c r="V289" s="185">
        <v>48</v>
      </c>
      <c r="W289" s="185">
        <f t="shared" ref="W289:W302" si="165">G289*V289/100</f>
        <v>17.760000000000002</v>
      </c>
      <c r="X289" s="185">
        <f t="shared" ref="X289:X302" si="166">H289*V289/100</f>
        <v>34.08</v>
      </c>
      <c r="Y289" s="185">
        <f t="shared" ref="Y289:Y302" si="167">I289*V289/100</f>
        <v>34.08</v>
      </c>
    </row>
    <row r="290" spans="2:25" ht="15.75" x14ac:dyDescent="0.25">
      <c r="B290" s="215"/>
      <c r="C290" s="216"/>
      <c r="D290" s="216"/>
      <c r="E290" s="216"/>
      <c r="F290" s="3" t="s">
        <v>83</v>
      </c>
      <c r="G290" s="4">
        <v>12</v>
      </c>
      <c r="H290" s="4">
        <v>20</v>
      </c>
      <c r="I290" s="87">
        <v>20</v>
      </c>
      <c r="J290" s="185">
        <v>0.4</v>
      </c>
      <c r="K290" s="185">
        <f t="shared" si="156"/>
        <v>4.8000000000000008E-2</v>
      </c>
      <c r="L290" s="185">
        <f t="shared" si="157"/>
        <v>0.08</v>
      </c>
      <c r="M290" s="185">
        <f t="shared" si="158"/>
        <v>0.08</v>
      </c>
      <c r="N290" s="185">
        <v>0</v>
      </c>
      <c r="O290" s="185">
        <f t="shared" si="159"/>
        <v>0</v>
      </c>
      <c r="P290" s="185">
        <f t="shared" si="160"/>
        <v>0</v>
      </c>
      <c r="Q290" s="185">
        <f t="shared" si="161"/>
        <v>0</v>
      </c>
      <c r="R290" s="185">
        <v>11.3</v>
      </c>
      <c r="S290" s="185">
        <f t="shared" si="162"/>
        <v>1.3560000000000003</v>
      </c>
      <c r="T290" s="185">
        <f t="shared" si="163"/>
        <v>2.2599999999999998</v>
      </c>
      <c r="U290" s="185">
        <f t="shared" si="164"/>
        <v>2.2599999999999998</v>
      </c>
      <c r="V290" s="185">
        <v>46</v>
      </c>
      <c r="W290" s="185">
        <f t="shared" si="165"/>
        <v>5.52</v>
      </c>
      <c r="X290" s="185">
        <f t="shared" si="166"/>
        <v>9.1999999999999993</v>
      </c>
      <c r="Y290" s="185">
        <f t="shared" si="167"/>
        <v>9.1999999999999993</v>
      </c>
    </row>
    <row r="291" spans="2:25" ht="15.75" x14ac:dyDescent="0.25">
      <c r="B291" s="215"/>
      <c r="C291" s="216"/>
      <c r="D291" s="216"/>
      <c r="E291" s="216"/>
      <c r="F291" s="3" t="s">
        <v>13</v>
      </c>
      <c r="G291" s="189">
        <v>6</v>
      </c>
      <c r="H291" s="189">
        <v>7</v>
      </c>
      <c r="I291" s="74">
        <v>7</v>
      </c>
      <c r="J291" s="185">
        <v>0</v>
      </c>
      <c r="K291" s="185">
        <f t="shared" si="156"/>
        <v>0</v>
      </c>
      <c r="L291" s="185">
        <f t="shared" si="157"/>
        <v>0</v>
      </c>
      <c r="M291" s="185">
        <f t="shared" si="158"/>
        <v>0</v>
      </c>
      <c r="N291" s="185">
        <v>99.9</v>
      </c>
      <c r="O291" s="185">
        <f t="shared" si="159"/>
        <v>5.9940000000000007</v>
      </c>
      <c r="P291" s="185">
        <f t="shared" si="160"/>
        <v>6.9930000000000003</v>
      </c>
      <c r="Q291" s="185">
        <f t="shared" si="161"/>
        <v>6.9930000000000003</v>
      </c>
      <c r="R291" s="185">
        <v>0</v>
      </c>
      <c r="S291" s="185">
        <f t="shared" si="162"/>
        <v>0</v>
      </c>
      <c r="T291" s="185">
        <f t="shared" si="163"/>
        <v>0</v>
      </c>
      <c r="U291" s="185">
        <f t="shared" si="164"/>
        <v>0</v>
      </c>
      <c r="V291" s="185">
        <v>899</v>
      </c>
      <c r="W291" s="185">
        <f t="shared" si="165"/>
        <v>53.94</v>
      </c>
      <c r="X291" s="185">
        <f t="shared" si="166"/>
        <v>62.93</v>
      </c>
      <c r="Y291" s="185">
        <f t="shared" si="167"/>
        <v>62.93</v>
      </c>
    </row>
    <row r="292" spans="2:25" ht="15.75" x14ac:dyDescent="0.25">
      <c r="B292" s="249" t="s">
        <v>142</v>
      </c>
      <c r="C292" s="218">
        <v>200</v>
      </c>
      <c r="D292" s="218">
        <v>200</v>
      </c>
      <c r="E292" s="218">
        <v>250</v>
      </c>
      <c r="F292" s="3" t="s">
        <v>140</v>
      </c>
      <c r="G292" s="72">
        <v>38</v>
      </c>
      <c r="H292" s="72">
        <v>38</v>
      </c>
      <c r="I292" s="72">
        <v>47</v>
      </c>
      <c r="J292" s="185">
        <v>22.5</v>
      </c>
      <c r="K292" s="185">
        <f t="shared" si="156"/>
        <v>8.5500000000000007</v>
      </c>
      <c r="L292" s="185">
        <f t="shared" si="157"/>
        <v>8.5500000000000007</v>
      </c>
      <c r="M292" s="185">
        <f t="shared" si="158"/>
        <v>10.574999999999999</v>
      </c>
      <c r="N292" s="185">
        <v>12.5</v>
      </c>
      <c r="O292" s="185">
        <f t="shared" si="159"/>
        <v>4.75</v>
      </c>
      <c r="P292" s="185">
        <f t="shared" si="160"/>
        <v>4.75</v>
      </c>
      <c r="Q292" s="185">
        <f t="shared" si="161"/>
        <v>5.875</v>
      </c>
      <c r="R292" s="185">
        <v>0</v>
      </c>
      <c r="S292" s="185">
        <f t="shared" si="162"/>
        <v>0</v>
      </c>
      <c r="T292" s="185">
        <f t="shared" si="163"/>
        <v>0</v>
      </c>
      <c r="U292" s="185">
        <f t="shared" si="164"/>
        <v>0</v>
      </c>
      <c r="V292" s="185">
        <v>202</v>
      </c>
      <c r="W292" s="185">
        <f t="shared" si="165"/>
        <v>76.760000000000005</v>
      </c>
      <c r="X292" s="185">
        <f t="shared" si="166"/>
        <v>76.760000000000005</v>
      </c>
      <c r="Y292" s="185">
        <f t="shared" si="167"/>
        <v>94.94</v>
      </c>
    </row>
    <row r="293" spans="2:25" ht="15.75" x14ac:dyDescent="0.25">
      <c r="B293" s="250"/>
      <c r="C293" s="205"/>
      <c r="D293" s="205"/>
      <c r="E293" s="205"/>
      <c r="F293" s="3" t="s">
        <v>105</v>
      </c>
      <c r="G293" s="72">
        <v>5</v>
      </c>
      <c r="H293" s="72">
        <v>5</v>
      </c>
      <c r="I293" s="72">
        <v>6</v>
      </c>
      <c r="J293" s="185">
        <v>12</v>
      </c>
      <c r="K293" s="185">
        <f t="shared" si="156"/>
        <v>0.6</v>
      </c>
      <c r="L293" s="185">
        <f t="shared" si="157"/>
        <v>0.6</v>
      </c>
      <c r="M293" s="185">
        <f t="shared" si="158"/>
        <v>0.72</v>
      </c>
      <c r="N293" s="185">
        <v>2.9</v>
      </c>
      <c r="O293" s="185">
        <f t="shared" si="159"/>
        <v>0.14499999999999999</v>
      </c>
      <c r="P293" s="185">
        <f t="shared" si="160"/>
        <v>0.14499999999999999</v>
      </c>
      <c r="Q293" s="185">
        <f t="shared" si="161"/>
        <v>0.17399999999999999</v>
      </c>
      <c r="R293" s="185">
        <v>69.3</v>
      </c>
      <c r="S293" s="185">
        <f t="shared" si="162"/>
        <v>3.4649999999999999</v>
      </c>
      <c r="T293" s="185">
        <f t="shared" si="163"/>
        <v>3.4649999999999999</v>
      </c>
      <c r="U293" s="185">
        <f t="shared" si="164"/>
        <v>4.1579999999999995</v>
      </c>
      <c r="V293" s="185">
        <v>334</v>
      </c>
      <c r="W293" s="185">
        <f t="shared" si="165"/>
        <v>16.7</v>
      </c>
      <c r="X293" s="185">
        <f t="shared" si="166"/>
        <v>16.7</v>
      </c>
      <c r="Y293" s="185">
        <f t="shared" si="167"/>
        <v>20.04</v>
      </c>
    </row>
    <row r="294" spans="2:25" ht="15.75" x14ac:dyDescent="0.25">
      <c r="B294" s="250"/>
      <c r="C294" s="205"/>
      <c r="D294" s="205"/>
      <c r="E294" s="205"/>
      <c r="F294" s="3" t="s">
        <v>11</v>
      </c>
      <c r="G294" s="189">
        <v>15</v>
      </c>
      <c r="H294" s="189">
        <v>15</v>
      </c>
      <c r="I294" s="189">
        <v>18</v>
      </c>
      <c r="J294" s="185">
        <v>1.7</v>
      </c>
      <c r="K294" s="185">
        <f t="shared" si="156"/>
        <v>0.255</v>
      </c>
      <c r="L294" s="185">
        <f t="shared" si="157"/>
        <v>0.255</v>
      </c>
      <c r="M294" s="185">
        <f t="shared" si="158"/>
        <v>0.30599999999999999</v>
      </c>
      <c r="N294" s="185">
        <v>0</v>
      </c>
      <c r="O294" s="185">
        <f t="shared" si="159"/>
        <v>0</v>
      </c>
      <c r="P294" s="185">
        <f t="shared" si="160"/>
        <v>0</v>
      </c>
      <c r="Q294" s="185">
        <f t="shared" si="161"/>
        <v>0</v>
      </c>
      <c r="R294" s="185">
        <v>9.5</v>
      </c>
      <c r="S294" s="185">
        <f t="shared" si="162"/>
        <v>1.425</v>
      </c>
      <c r="T294" s="185">
        <f t="shared" si="163"/>
        <v>1.425</v>
      </c>
      <c r="U294" s="185">
        <f t="shared" si="164"/>
        <v>1.71</v>
      </c>
      <c r="V294" s="185">
        <v>43</v>
      </c>
      <c r="W294" s="185">
        <f t="shared" si="165"/>
        <v>6.45</v>
      </c>
      <c r="X294" s="185">
        <f t="shared" si="166"/>
        <v>6.45</v>
      </c>
      <c r="Y294" s="185">
        <f t="shared" si="167"/>
        <v>7.74</v>
      </c>
    </row>
    <row r="295" spans="2:25" ht="15.75" x14ac:dyDescent="0.25">
      <c r="B295" s="250"/>
      <c r="C295" s="205"/>
      <c r="D295" s="205"/>
      <c r="E295" s="205"/>
      <c r="F295" s="3" t="s">
        <v>17</v>
      </c>
      <c r="G295" s="95">
        <v>36</v>
      </c>
      <c r="H295" s="95">
        <v>36</v>
      </c>
      <c r="I295" s="95">
        <v>45</v>
      </c>
      <c r="J295" s="185">
        <v>2</v>
      </c>
      <c r="K295" s="185">
        <f t="shared" si="156"/>
        <v>0.72</v>
      </c>
      <c r="L295" s="185">
        <f t="shared" si="157"/>
        <v>0.72</v>
      </c>
      <c r="M295" s="185">
        <f t="shared" si="158"/>
        <v>0.9</v>
      </c>
      <c r="N295" s="185">
        <v>0.1</v>
      </c>
      <c r="O295" s="185">
        <f t="shared" si="159"/>
        <v>3.6000000000000004E-2</v>
      </c>
      <c r="P295" s="185">
        <f t="shared" si="160"/>
        <v>3.6000000000000004E-2</v>
      </c>
      <c r="Q295" s="185">
        <f t="shared" si="161"/>
        <v>4.4999999999999998E-2</v>
      </c>
      <c r="R295" s="185">
        <v>19.7</v>
      </c>
      <c r="S295" s="185">
        <f t="shared" si="162"/>
        <v>7.0919999999999996</v>
      </c>
      <c r="T295" s="185">
        <f t="shared" si="163"/>
        <v>7.0919999999999996</v>
      </c>
      <c r="U295" s="185">
        <f t="shared" si="164"/>
        <v>8.8650000000000002</v>
      </c>
      <c r="V295" s="185">
        <v>83</v>
      </c>
      <c r="W295" s="185">
        <f t="shared" si="165"/>
        <v>29.88</v>
      </c>
      <c r="X295" s="185">
        <f t="shared" si="166"/>
        <v>29.88</v>
      </c>
      <c r="Y295" s="185">
        <f t="shared" si="167"/>
        <v>37.35</v>
      </c>
    </row>
    <row r="296" spans="2:25" ht="15.75" x14ac:dyDescent="0.25">
      <c r="B296" s="224"/>
      <c r="C296" s="206"/>
      <c r="D296" s="206"/>
      <c r="E296" s="206"/>
      <c r="F296" s="3" t="s">
        <v>10</v>
      </c>
      <c r="G296" s="189">
        <v>1</v>
      </c>
      <c r="H296" s="189">
        <v>1</v>
      </c>
      <c r="I296" s="189">
        <v>1</v>
      </c>
      <c r="J296" s="185">
        <v>0</v>
      </c>
      <c r="K296" s="185">
        <f t="shared" si="156"/>
        <v>0</v>
      </c>
      <c r="L296" s="185">
        <f t="shared" si="157"/>
        <v>0</v>
      </c>
      <c r="M296" s="185">
        <f t="shared" si="158"/>
        <v>0</v>
      </c>
      <c r="N296" s="185">
        <v>0</v>
      </c>
      <c r="O296" s="185">
        <f t="shared" si="159"/>
        <v>0</v>
      </c>
      <c r="P296" s="185">
        <f t="shared" si="160"/>
        <v>0</v>
      </c>
      <c r="Q296" s="185">
        <f t="shared" si="161"/>
        <v>0</v>
      </c>
      <c r="R296" s="185">
        <v>0</v>
      </c>
      <c r="S296" s="185">
        <f t="shared" si="162"/>
        <v>0</v>
      </c>
      <c r="T296" s="185">
        <f t="shared" si="163"/>
        <v>0</v>
      </c>
      <c r="U296" s="185">
        <f t="shared" si="164"/>
        <v>0</v>
      </c>
      <c r="V296" s="185">
        <v>0</v>
      </c>
      <c r="W296" s="185">
        <f t="shared" si="165"/>
        <v>0</v>
      </c>
      <c r="X296" s="185">
        <f t="shared" si="166"/>
        <v>0</v>
      </c>
      <c r="Y296" s="185">
        <f t="shared" si="167"/>
        <v>0</v>
      </c>
    </row>
    <row r="297" spans="2:25" ht="15.75" x14ac:dyDescent="0.25">
      <c r="B297" s="190" t="s">
        <v>23</v>
      </c>
      <c r="C297" s="189">
        <v>20</v>
      </c>
      <c r="D297" s="189">
        <v>20</v>
      </c>
      <c r="E297" s="189">
        <v>20</v>
      </c>
      <c r="F297" s="3" t="s">
        <v>106</v>
      </c>
      <c r="G297" s="95">
        <v>20</v>
      </c>
      <c r="H297" s="95">
        <v>20</v>
      </c>
      <c r="I297" s="96">
        <v>20</v>
      </c>
      <c r="J297" s="185">
        <v>23.5</v>
      </c>
      <c r="K297" s="185">
        <f t="shared" si="156"/>
        <v>4.7</v>
      </c>
      <c r="L297" s="185">
        <f t="shared" si="157"/>
        <v>4.7</v>
      </c>
      <c r="M297" s="185">
        <f t="shared" si="158"/>
        <v>4.7</v>
      </c>
      <c r="N297" s="185">
        <v>30.9</v>
      </c>
      <c r="O297" s="185">
        <f t="shared" si="159"/>
        <v>6.18</v>
      </c>
      <c r="P297" s="185">
        <f t="shared" si="160"/>
        <v>6.18</v>
      </c>
      <c r="Q297" s="185">
        <f t="shared" si="161"/>
        <v>6.18</v>
      </c>
      <c r="R297" s="185">
        <v>0</v>
      </c>
      <c r="S297" s="185">
        <f t="shared" si="162"/>
        <v>0</v>
      </c>
      <c r="T297" s="185">
        <f t="shared" si="163"/>
        <v>0</v>
      </c>
      <c r="U297" s="185">
        <f t="shared" si="164"/>
        <v>0</v>
      </c>
      <c r="V297" s="185">
        <v>380</v>
      </c>
      <c r="W297" s="185">
        <f t="shared" si="165"/>
        <v>76</v>
      </c>
      <c r="X297" s="185">
        <f t="shared" si="166"/>
        <v>76</v>
      </c>
      <c r="Y297" s="185">
        <f t="shared" si="167"/>
        <v>76</v>
      </c>
    </row>
    <row r="298" spans="2:25" ht="15.75" x14ac:dyDescent="0.25">
      <c r="B298" s="190" t="s">
        <v>12</v>
      </c>
      <c r="C298" s="189">
        <v>20</v>
      </c>
      <c r="D298" s="189">
        <v>20</v>
      </c>
      <c r="E298" s="189">
        <v>20</v>
      </c>
      <c r="F298" s="3" t="s">
        <v>12</v>
      </c>
      <c r="G298" s="189">
        <v>20</v>
      </c>
      <c r="H298" s="189">
        <v>20</v>
      </c>
      <c r="I298" s="189">
        <v>20</v>
      </c>
      <c r="J298" s="185">
        <v>1.3</v>
      </c>
      <c r="K298" s="185">
        <f t="shared" si="156"/>
        <v>0.26</v>
      </c>
      <c r="L298" s="185">
        <f t="shared" si="157"/>
        <v>0.26</v>
      </c>
      <c r="M298" s="185">
        <f t="shared" si="158"/>
        <v>0.26</v>
      </c>
      <c r="N298" s="185">
        <v>72.5</v>
      </c>
      <c r="O298" s="185">
        <f t="shared" si="159"/>
        <v>14.5</v>
      </c>
      <c r="P298" s="185">
        <f t="shared" si="160"/>
        <v>14.5</v>
      </c>
      <c r="Q298" s="185">
        <f t="shared" si="161"/>
        <v>14.5</v>
      </c>
      <c r="R298" s="185">
        <v>0.9</v>
      </c>
      <c r="S298" s="185">
        <f t="shared" si="162"/>
        <v>0.18</v>
      </c>
      <c r="T298" s="185">
        <f t="shared" si="163"/>
        <v>0.18</v>
      </c>
      <c r="U298" s="185">
        <f t="shared" si="164"/>
        <v>0.18</v>
      </c>
      <c r="V298" s="185">
        <v>661</v>
      </c>
      <c r="W298" s="185">
        <f t="shared" si="165"/>
        <v>132.19999999999999</v>
      </c>
      <c r="X298" s="185">
        <f t="shared" si="166"/>
        <v>132.19999999999999</v>
      </c>
      <c r="Y298" s="185">
        <f t="shared" si="167"/>
        <v>132.19999999999999</v>
      </c>
    </row>
    <row r="299" spans="2:25" ht="15.75" customHeight="1" x14ac:dyDescent="0.25">
      <c r="B299" s="249" t="s">
        <v>39</v>
      </c>
      <c r="C299" s="218">
        <v>200</v>
      </c>
      <c r="D299" s="218">
        <v>200</v>
      </c>
      <c r="E299" s="218">
        <v>200</v>
      </c>
      <c r="F299" s="3" t="s">
        <v>110</v>
      </c>
      <c r="G299" s="4">
        <v>20</v>
      </c>
      <c r="H299" s="105">
        <v>20</v>
      </c>
      <c r="I299" s="106">
        <v>20</v>
      </c>
      <c r="J299" s="185">
        <v>2.2999999999999998</v>
      </c>
      <c r="K299" s="185">
        <f t="shared" si="156"/>
        <v>0.46</v>
      </c>
      <c r="L299" s="185">
        <f t="shared" si="157"/>
        <v>0.46</v>
      </c>
      <c r="M299" s="185">
        <f t="shared" si="158"/>
        <v>0.46</v>
      </c>
      <c r="N299" s="185">
        <v>0</v>
      </c>
      <c r="O299" s="185">
        <f t="shared" si="159"/>
        <v>0</v>
      </c>
      <c r="P299" s="185">
        <f t="shared" si="160"/>
        <v>0</v>
      </c>
      <c r="Q299" s="185">
        <f t="shared" si="161"/>
        <v>0</v>
      </c>
      <c r="R299" s="185">
        <v>59</v>
      </c>
      <c r="S299" s="185">
        <f t="shared" si="162"/>
        <v>11.8</v>
      </c>
      <c r="T299" s="185">
        <f t="shared" si="163"/>
        <v>11.8</v>
      </c>
      <c r="U299" s="185">
        <f t="shared" si="164"/>
        <v>11.8</v>
      </c>
      <c r="V299" s="185">
        <v>245</v>
      </c>
      <c r="W299" s="185">
        <f t="shared" si="165"/>
        <v>49</v>
      </c>
      <c r="X299" s="185">
        <f t="shared" si="166"/>
        <v>49</v>
      </c>
      <c r="Y299" s="185">
        <f t="shared" si="167"/>
        <v>49</v>
      </c>
    </row>
    <row r="300" spans="2:25" ht="15" customHeight="1" x14ac:dyDescent="0.25">
      <c r="B300" s="250"/>
      <c r="C300" s="205"/>
      <c r="D300" s="205"/>
      <c r="E300" s="205"/>
      <c r="F300" s="14" t="s">
        <v>19</v>
      </c>
      <c r="G300" s="189">
        <v>20</v>
      </c>
      <c r="H300" s="95">
        <v>20</v>
      </c>
      <c r="I300" s="96">
        <v>20</v>
      </c>
      <c r="J300" s="185">
        <v>0</v>
      </c>
      <c r="K300" s="185">
        <f t="shared" si="156"/>
        <v>0</v>
      </c>
      <c r="L300" s="185">
        <f t="shared" si="157"/>
        <v>0</v>
      </c>
      <c r="M300" s="185">
        <f t="shared" si="158"/>
        <v>0</v>
      </c>
      <c r="N300" s="185">
        <v>0</v>
      </c>
      <c r="O300" s="185">
        <f t="shared" si="159"/>
        <v>0</v>
      </c>
      <c r="P300" s="185">
        <f t="shared" si="160"/>
        <v>0</v>
      </c>
      <c r="Q300" s="185">
        <f t="shared" si="161"/>
        <v>0</v>
      </c>
      <c r="R300" s="185">
        <v>99.8</v>
      </c>
      <c r="S300" s="185">
        <f t="shared" si="162"/>
        <v>19.96</v>
      </c>
      <c r="T300" s="185">
        <f t="shared" si="163"/>
        <v>19.96</v>
      </c>
      <c r="U300" s="185">
        <f t="shared" si="164"/>
        <v>19.96</v>
      </c>
      <c r="V300" s="185">
        <v>374</v>
      </c>
      <c r="W300" s="185">
        <f t="shared" si="165"/>
        <v>74.8</v>
      </c>
      <c r="X300" s="185">
        <f t="shared" si="166"/>
        <v>74.8</v>
      </c>
      <c r="Y300" s="185">
        <f t="shared" si="167"/>
        <v>74.8</v>
      </c>
    </row>
    <row r="301" spans="2:25" ht="14.25" customHeight="1" thickBot="1" x14ac:dyDescent="0.3">
      <c r="B301" s="224"/>
      <c r="C301" s="206"/>
      <c r="D301" s="206"/>
      <c r="E301" s="206"/>
      <c r="F301" s="65" t="s">
        <v>20</v>
      </c>
      <c r="G301" s="181">
        <v>1</v>
      </c>
      <c r="H301" s="97">
        <v>1</v>
      </c>
      <c r="I301" s="98">
        <v>1</v>
      </c>
      <c r="J301" s="185">
        <v>0.5</v>
      </c>
      <c r="K301" s="185">
        <f t="shared" si="156"/>
        <v>5.0000000000000001E-3</v>
      </c>
      <c r="L301" s="185">
        <f t="shared" si="157"/>
        <v>5.0000000000000001E-3</v>
      </c>
      <c r="M301" s="185">
        <f t="shared" si="158"/>
        <v>5.0000000000000001E-3</v>
      </c>
      <c r="N301" s="185">
        <v>0.3</v>
      </c>
      <c r="O301" s="185">
        <f t="shared" si="159"/>
        <v>3.0000000000000001E-3</v>
      </c>
      <c r="P301" s="185">
        <f t="shared" si="160"/>
        <v>3.0000000000000001E-3</v>
      </c>
      <c r="Q301" s="185">
        <f t="shared" si="161"/>
        <v>3.0000000000000001E-3</v>
      </c>
      <c r="R301" s="185">
        <v>6.5</v>
      </c>
      <c r="S301" s="185">
        <f t="shared" si="162"/>
        <v>6.5000000000000002E-2</v>
      </c>
      <c r="T301" s="185">
        <f t="shared" si="163"/>
        <v>6.5000000000000002E-2</v>
      </c>
      <c r="U301" s="185">
        <f t="shared" si="164"/>
        <v>6.5000000000000002E-2</v>
      </c>
      <c r="V301" s="185">
        <v>22</v>
      </c>
      <c r="W301" s="185">
        <f t="shared" si="165"/>
        <v>0.22</v>
      </c>
      <c r="X301" s="185">
        <f t="shared" si="166"/>
        <v>0.22</v>
      </c>
      <c r="Y301" s="185">
        <f t="shared" si="167"/>
        <v>0.22</v>
      </c>
    </row>
    <row r="302" spans="2:25" ht="32.25" thickBot="1" x14ac:dyDescent="0.3">
      <c r="B302" s="10" t="s">
        <v>14</v>
      </c>
      <c r="C302" s="189">
        <v>20</v>
      </c>
      <c r="D302" s="189">
        <v>35</v>
      </c>
      <c r="E302" s="189">
        <v>40</v>
      </c>
      <c r="F302" s="29" t="s">
        <v>14</v>
      </c>
      <c r="G302" s="99">
        <v>20</v>
      </c>
      <c r="H302" s="99">
        <v>35</v>
      </c>
      <c r="I302" s="100">
        <v>40</v>
      </c>
      <c r="J302" s="185">
        <v>6.5</v>
      </c>
      <c r="K302" s="183">
        <f t="shared" si="156"/>
        <v>1.3</v>
      </c>
      <c r="L302" s="183">
        <f t="shared" si="157"/>
        <v>2.2749999999999999</v>
      </c>
      <c r="M302" s="183">
        <f t="shared" si="158"/>
        <v>2.6</v>
      </c>
      <c r="N302" s="183">
        <v>1</v>
      </c>
      <c r="O302" s="183">
        <f t="shared" si="159"/>
        <v>0.2</v>
      </c>
      <c r="P302" s="183">
        <f t="shared" si="160"/>
        <v>0.35</v>
      </c>
      <c r="Q302" s="183">
        <f t="shared" si="161"/>
        <v>0.4</v>
      </c>
      <c r="R302" s="183">
        <v>40.1</v>
      </c>
      <c r="S302" s="183">
        <f t="shared" si="162"/>
        <v>8.02</v>
      </c>
      <c r="T302" s="183">
        <f t="shared" si="163"/>
        <v>14.035</v>
      </c>
      <c r="U302" s="183">
        <f t="shared" si="164"/>
        <v>16.04</v>
      </c>
      <c r="V302" s="183">
        <v>190</v>
      </c>
      <c r="W302" s="183">
        <f t="shared" si="165"/>
        <v>38</v>
      </c>
      <c r="X302" s="183">
        <f t="shared" si="166"/>
        <v>66.5</v>
      </c>
      <c r="Y302" s="183">
        <f t="shared" si="167"/>
        <v>76</v>
      </c>
    </row>
    <row r="303" spans="2:25" ht="18.75" x14ac:dyDescent="0.3">
      <c r="B303" s="24"/>
      <c r="C303" s="24"/>
      <c r="D303" s="24"/>
      <c r="E303" s="24"/>
      <c r="F303" s="24"/>
      <c r="G303" s="24"/>
      <c r="H303" s="24"/>
      <c r="I303" s="24"/>
      <c r="J303" s="107"/>
      <c r="K303" s="111">
        <f>SUM(K289:K302)</f>
        <v>17.527000000000001</v>
      </c>
      <c r="L303" s="111">
        <f>SUM(L289:L302)</f>
        <v>19.112000000000002</v>
      </c>
      <c r="M303" s="111">
        <f>SUM(M289:M302)</f>
        <v>21.813000000000002</v>
      </c>
      <c r="N303" s="111"/>
      <c r="O303" s="111">
        <f>SUM(O289:O302)</f>
        <v>31.807999999999996</v>
      </c>
      <c r="P303" s="111">
        <f>SUM(P289:P302)</f>
        <v>32.957000000000001</v>
      </c>
      <c r="Q303" s="111">
        <f>SUM(Q289:Q302)</f>
        <v>34.169999999999995</v>
      </c>
      <c r="R303" s="111"/>
      <c r="S303" s="111">
        <f>SUM(S289:S302)</f>
        <v>57.358999999999995</v>
      </c>
      <c r="T303" s="111">
        <f>SUM(T289:T302)</f>
        <v>67.95</v>
      </c>
      <c r="U303" s="111">
        <f>SUM(U289:U302)</f>
        <v>72.706000000000003</v>
      </c>
      <c r="V303" s="111"/>
      <c r="W303" s="111">
        <f>SUM(W289:W302)</f>
        <v>577.23</v>
      </c>
      <c r="X303" s="111">
        <f>SUM(X289:X302)</f>
        <v>634.72</v>
      </c>
      <c r="Y303" s="111">
        <f>SUM(Y289:Y302)</f>
        <v>674.5</v>
      </c>
    </row>
    <row r="304" spans="2:25" ht="15.75" x14ac:dyDescent="0.25">
      <c r="B304" s="24" t="s">
        <v>42</v>
      </c>
      <c r="C304" s="24"/>
      <c r="D304" s="24"/>
      <c r="E304" s="24"/>
      <c r="F304" s="24"/>
      <c r="G304" s="24"/>
      <c r="H304" s="24"/>
      <c r="I304" s="24"/>
      <c r="J304" s="107"/>
      <c r="K304" s="107"/>
      <c r="L304" s="107"/>
      <c r="M304" s="107"/>
      <c r="N304" s="107"/>
      <c r="O304" s="107"/>
      <c r="P304" s="107"/>
      <c r="Q304" s="107"/>
      <c r="R304" s="107"/>
      <c r="S304" s="107"/>
      <c r="T304" s="107"/>
      <c r="U304" s="107"/>
      <c r="V304" s="107"/>
      <c r="W304" s="107"/>
      <c r="X304" s="107"/>
      <c r="Y304" s="20"/>
    </row>
    <row r="305" spans="2:25" ht="15.75" thickBot="1" x14ac:dyDescent="0.3"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</row>
    <row r="306" spans="2:25" ht="31.5" x14ac:dyDescent="0.25">
      <c r="B306" s="220" t="s">
        <v>61</v>
      </c>
      <c r="C306" s="243" t="s">
        <v>98</v>
      </c>
      <c r="D306" s="243" t="s">
        <v>99</v>
      </c>
      <c r="E306" s="246" t="s">
        <v>100</v>
      </c>
      <c r="F306" s="44" t="s">
        <v>62</v>
      </c>
      <c r="G306" s="93">
        <v>38</v>
      </c>
      <c r="H306" s="93">
        <v>57</v>
      </c>
      <c r="I306" s="94">
        <v>76</v>
      </c>
      <c r="J306" s="185">
        <v>67.7</v>
      </c>
      <c r="K306" s="185">
        <f t="shared" ref="K306:K318" si="168">G306*J306/100</f>
        <v>25.725999999999999</v>
      </c>
      <c r="L306" s="185">
        <f t="shared" ref="L306:L318" si="169">H306*J306/100</f>
        <v>38.588999999999999</v>
      </c>
      <c r="M306" s="185">
        <f t="shared" ref="M306:M318" si="170">I306*J306/100</f>
        <v>51.451999999999998</v>
      </c>
      <c r="N306" s="185">
        <v>18.899999999999999</v>
      </c>
      <c r="O306" s="185">
        <f t="shared" ref="O306:O318" si="171">G306*N306/100</f>
        <v>7.1819999999999995</v>
      </c>
      <c r="P306" s="185">
        <f t="shared" ref="P306:P318" si="172">H306*N306/100</f>
        <v>10.773</v>
      </c>
      <c r="Q306" s="185">
        <f t="shared" ref="Q306:Q318" si="173">I306*N306/100</f>
        <v>14.363999999999999</v>
      </c>
      <c r="R306" s="185">
        <v>12.4</v>
      </c>
      <c r="S306" s="185">
        <f t="shared" ref="S306:S318" si="174">G306*R306/100</f>
        <v>4.7119999999999997</v>
      </c>
      <c r="T306" s="185">
        <f t="shared" ref="T306:T318" si="175">H306*R306/100</f>
        <v>7.0680000000000005</v>
      </c>
      <c r="U306" s="185">
        <f t="shared" ref="U306:U318" si="176">I306*R306/100</f>
        <v>9.4239999999999995</v>
      </c>
      <c r="V306" s="185">
        <v>187</v>
      </c>
      <c r="W306" s="185">
        <f t="shared" ref="W306:W318" si="177">G306*V306/100</f>
        <v>71.06</v>
      </c>
      <c r="X306" s="185">
        <f>(H306*V306)/100</f>
        <v>106.59</v>
      </c>
      <c r="Y306" s="185">
        <f>(I306*V306)/100</f>
        <v>142.12</v>
      </c>
    </row>
    <row r="307" spans="2:25" ht="15.75" x14ac:dyDescent="0.25">
      <c r="B307" s="221"/>
      <c r="C307" s="244"/>
      <c r="D307" s="244"/>
      <c r="E307" s="247"/>
      <c r="F307" s="45" t="s">
        <v>60</v>
      </c>
      <c r="G307" s="95">
        <v>5</v>
      </c>
      <c r="H307" s="95">
        <v>8</v>
      </c>
      <c r="I307" s="96">
        <v>10</v>
      </c>
      <c r="J307" s="185">
        <v>7</v>
      </c>
      <c r="K307" s="185">
        <f t="shared" si="168"/>
        <v>0.35</v>
      </c>
      <c r="L307" s="185">
        <f t="shared" si="169"/>
        <v>0.56000000000000005</v>
      </c>
      <c r="M307" s="185">
        <f t="shared" si="170"/>
        <v>0.7</v>
      </c>
      <c r="N307" s="185">
        <v>0.6</v>
      </c>
      <c r="O307" s="185">
        <f t="shared" si="171"/>
        <v>0.03</v>
      </c>
      <c r="P307" s="185">
        <f t="shared" si="172"/>
        <v>4.8000000000000001E-2</v>
      </c>
      <c r="Q307" s="185">
        <f t="shared" si="173"/>
        <v>0.06</v>
      </c>
      <c r="R307" s="185">
        <v>77.3</v>
      </c>
      <c r="S307" s="185">
        <f t="shared" si="174"/>
        <v>3.8650000000000002</v>
      </c>
      <c r="T307" s="185">
        <f t="shared" si="175"/>
        <v>6.1840000000000002</v>
      </c>
      <c r="U307" s="185">
        <f t="shared" si="176"/>
        <v>7.73</v>
      </c>
      <c r="V307" s="185">
        <v>323</v>
      </c>
      <c r="W307" s="185">
        <f t="shared" si="177"/>
        <v>16.149999999999999</v>
      </c>
      <c r="X307" s="185">
        <f t="shared" ref="X307:X318" si="178">H307*V307/100</f>
        <v>25.84</v>
      </c>
      <c r="Y307" s="185">
        <f t="shared" ref="Y307:Y318" si="179">I307*V307/100</f>
        <v>32.299999999999997</v>
      </c>
    </row>
    <row r="308" spans="2:25" ht="15.75" x14ac:dyDescent="0.25">
      <c r="B308" s="221"/>
      <c r="C308" s="244"/>
      <c r="D308" s="244"/>
      <c r="E308" s="247"/>
      <c r="F308" s="45" t="s">
        <v>11</v>
      </c>
      <c r="G308" s="95">
        <v>18</v>
      </c>
      <c r="H308" s="95">
        <v>27</v>
      </c>
      <c r="I308" s="96">
        <v>36</v>
      </c>
      <c r="J308" s="185">
        <v>1.7</v>
      </c>
      <c r="K308" s="185">
        <f t="shared" si="168"/>
        <v>0.30599999999999999</v>
      </c>
      <c r="L308" s="185">
        <f t="shared" si="169"/>
        <v>0.45899999999999996</v>
      </c>
      <c r="M308" s="185">
        <f t="shared" si="170"/>
        <v>0.61199999999999999</v>
      </c>
      <c r="N308" s="185">
        <v>0</v>
      </c>
      <c r="O308" s="185">
        <f t="shared" si="171"/>
        <v>0</v>
      </c>
      <c r="P308" s="185">
        <f t="shared" si="172"/>
        <v>0</v>
      </c>
      <c r="Q308" s="185">
        <f t="shared" si="173"/>
        <v>0</v>
      </c>
      <c r="R308" s="185">
        <v>9.5</v>
      </c>
      <c r="S308" s="185">
        <f t="shared" si="174"/>
        <v>1.71</v>
      </c>
      <c r="T308" s="185">
        <f t="shared" si="175"/>
        <v>2.5649999999999999</v>
      </c>
      <c r="U308" s="185">
        <f t="shared" si="176"/>
        <v>3.42</v>
      </c>
      <c r="V308" s="185">
        <v>43</v>
      </c>
      <c r="W308" s="185">
        <f t="shared" si="177"/>
        <v>7.74</v>
      </c>
      <c r="X308" s="185">
        <f t="shared" si="178"/>
        <v>11.61</v>
      </c>
      <c r="Y308" s="185">
        <f t="shared" si="179"/>
        <v>15.48</v>
      </c>
    </row>
    <row r="309" spans="2:25" ht="15.75" x14ac:dyDescent="0.25">
      <c r="B309" s="221"/>
      <c r="C309" s="244"/>
      <c r="D309" s="244"/>
      <c r="E309" s="247"/>
      <c r="F309" s="45" t="s">
        <v>13</v>
      </c>
      <c r="G309" s="189">
        <v>8</v>
      </c>
      <c r="H309" s="189">
        <v>12</v>
      </c>
      <c r="I309" s="74">
        <v>32</v>
      </c>
      <c r="J309" s="185">
        <v>0</v>
      </c>
      <c r="K309" s="185">
        <f t="shared" si="168"/>
        <v>0</v>
      </c>
      <c r="L309" s="185">
        <f t="shared" si="169"/>
        <v>0</v>
      </c>
      <c r="M309" s="185">
        <f t="shared" si="170"/>
        <v>0</v>
      </c>
      <c r="N309" s="185">
        <v>99.9</v>
      </c>
      <c r="O309" s="185">
        <f t="shared" si="171"/>
        <v>7.9920000000000009</v>
      </c>
      <c r="P309" s="185">
        <f t="shared" si="172"/>
        <v>11.988000000000001</v>
      </c>
      <c r="Q309" s="185">
        <f t="shared" si="173"/>
        <v>31.968000000000004</v>
      </c>
      <c r="R309" s="185">
        <v>0</v>
      </c>
      <c r="S309" s="185">
        <f t="shared" si="174"/>
        <v>0</v>
      </c>
      <c r="T309" s="185">
        <f t="shared" si="175"/>
        <v>0</v>
      </c>
      <c r="U309" s="185">
        <f t="shared" si="176"/>
        <v>0</v>
      </c>
      <c r="V309" s="185">
        <v>899</v>
      </c>
      <c r="W309" s="185">
        <f t="shared" si="177"/>
        <v>71.92</v>
      </c>
      <c r="X309" s="185">
        <f t="shared" si="178"/>
        <v>107.88</v>
      </c>
      <c r="Y309" s="185">
        <f t="shared" si="179"/>
        <v>287.68</v>
      </c>
    </row>
    <row r="310" spans="2:25" ht="15.75" x14ac:dyDescent="0.25">
      <c r="B310" s="221"/>
      <c r="C310" s="244"/>
      <c r="D310" s="244"/>
      <c r="E310" s="247"/>
      <c r="F310" s="45" t="s">
        <v>64</v>
      </c>
      <c r="G310" s="189">
        <v>4</v>
      </c>
      <c r="H310" s="189">
        <v>6</v>
      </c>
      <c r="I310" s="74">
        <v>8</v>
      </c>
      <c r="J310" s="185">
        <v>11.1</v>
      </c>
      <c r="K310" s="185">
        <f t="shared" si="168"/>
        <v>0.44400000000000001</v>
      </c>
      <c r="L310" s="185">
        <f t="shared" si="169"/>
        <v>0.66599999999999993</v>
      </c>
      <c r="M310" s="185">
        <f t="shared" si="170"/>
        <v>0.88800000000000001</v>
      </c>
      <c r="N310" s="185">
        <v>1.5</v>
      </c>
      <c r="O310" s="185">
        <f t="shared" si="171"/>
        <v>0.06</v>
      </c>
      <c r="P310" s="185">
        <f t="shared" si="172"/>
        <v>0.09</v>
      </c>
      <c r="Q310" s="185">
        <f t="shared" si="173"/>
        <v>0.12</v>
      </c>
      <c r="R310" s="185">
        <v>67.8</v>
      </c>
      <c r="S310" s="185">
        <f t="shared" si="174"/>
        <v>2.7119999999999997</v>
      </c>
      <c r="T310" s="185">
        <f t="shared" si="175"/>
        <v>4.0679999999999996</v>
      </c>
      <c r="U310" s="185">
        <f t="shared" si="176"/>
        <v>5.4239999999999995</v>
      </c>
      <c r="V310" s="185">
        <v>329</v>
      </c>
      <c r="W310" s="185">
        <f t="shared" si="177"/>
        <v>13.16</v>
      </c>
      <c r="X310" s="185">
        <f t="shared" si="178"/>
        <v>19.739999999999998</v>
      </c>
      <c r="Y310" s="185">
        <f t="shared" si="179"/>
        <v>26.32</v>
      </c>
    </row>
    <row r="311" spans="2:25" ht="31.5" customHeight="1" x14ac:dyDescent="0.25">
      <c r="B311" s="221"/>
      <c r="C311" s="244"/>
      <c r="D311" s="244"/>
      <c r="E311" s="247"/>
      <c r="F311" s="45" t="s">
        <v>10</v>
      </c>
      <c r="G311" s="189">
        <v>1</v>
      </c>
      <c r="H311" s="189">
        <v>1</v>
      </c>
      <c r="I311" s="74">
        <v>1</v>
      </c>
      <c r="J311" s="185">
        <v>0</v>
      </c>
      <c r="K311" s="185">
        <f t="shared" si="168"/>
        <v>0</v>
      </c>
      <c r="L311" s="185">
        <f t="shared" si="169"/>
        <v>0</v>
      </c>
      <c r="M311" s="185">
        <f t="shared" si="170"/>
        <v>0</v>
      </c>
      <c r="N311" s="185">
        <v>0</v>
      </c>
      <c r="O311" s="185">
        <f t="shared" si="171"/>
        <v>0</v>
      </c>
      <c r="P311" s="185">
        <f t="shared" si="172"/>
        <v>0</v>
      </c>
      <c r="Q311" s="185">
        <f t="shared" si="173"/>
        <v>0</v>
      </c>
      <c r="R311" s="185">
        <v>0</v>
      </c>
      <c r="S311" s="185">
        <f t="shared" si="174"/>
        <v>0</v>
      </c>
      <c r="T311" s="185">
        <f t="shared" si="175"/>
        <v>0</v>
      </c>
      <c r="U311" s="185">
        <f t="shared" si="176"/>
        <v>0</v>
      </c>
      <c r="V311" s="185">
        <v>0</v>
      </c>
      <c r="W311" s="185">
        <f t="shared" si="177"/>
        <v>0</v>
      </c>
      <c r="X311" s="185">
        <f t="shared" si="178"/>
        <v>0</v>
      </c>
      <c r="Y311" s="185">
        <f t="shared" si="179"/>
        <v>0</v>
      </c>
    </row>
    <row r="312" spans="2:25" ht="15.75" x14ac:dyDescent="0.25">
      <c r="B312" s="215" t="s">
        <v>77</v>
      </c>
      <c r="C312" s="216">
        <v>100</v>
      </c>
      <c r="D312" s="216">
        <v>130</v>
      </c>
      <c r="E312" s="216">
        <v>150</v>
      </c>
      <c r="F312" s="3" t="s">
        <v>33</v>
      </c>
      <c r="G312" s="97">
        <v>5</v>
      </c>
      <c r="H312" s="97">
        <v>5</v>
      </c>
      <c r="I312" s="97">
        <v>5</v>
      </c>
      <c r="J312" s="185">
        <v>1.3</v>
      </c>
      <c r="K312" s="185">
        <f t="shared" si="168"/>
        <v>6.5000000000000002E-2</v>
      </c>
      <c r="L312" s="185">
        <f t="shared" si="169"/>
        <v>6.5000000000000002E-2</v>
      </c>
      <c r="M312" s="185">
        <f t="shared" si="170"/>
        <v>6.5000000000000002E-2</v>
      </c>
      <c r="N312" s="185">
        <v>72.5</v>
      </c>
      <c r="O312" s="185">
        <f t="shared" si="171"/>
        <v>3.625</v>
      </c>
      <c r="P312" s="185">
        <f t="shared" si="172"/>
        <v>3.625</v>
      </c>
      <c r="Q312" s="185">
        <f t="shared" si="173"/>
        <v>3.625</v>
      </c>
      <c r="R312" s="185">
        <v>0.9</v>
      </c>
      <c r="S312" s="185">
        <f t="shared" si="174"/>
        <v>4.4999999999999998E-2</v>
      </c>
      <c r="T312" s="185">
        <f t="shared" si="175"/>
        <v>4.4999999999999998E-2</v>
      </c>
      <c r="U312" s="185">
        <f t="shared" si="176"/>
        <v>4.4999999999999998E-2</v>
      </c>
      <c r="V312" s="185">
        <v>661</v>
      </c>
      <c r="W312" s="185">
        <f t="shared" si="177"/>
        <v>33.049999999999997</v>
      </c>
      <c r="X312" s="185">
        <f t="shared" si="178"/>
        <v>33.049999999999997</v>
      </c>
      <c r="Y312" s="185">
        <f t="shared" si="179"/>
        <v>33.049999999999997</v>
      </c>
    </row>
    <row r="313" spans="2:25" ht="15.75" x14ac:dyDescent="0.25">
      <c r="B313" s="215"/>
      <c r="C313" s="216"/>
      <c r="D313" s="216"/>
      <c r="E313" s="216"/>
      <c r="F313" s="3" t="s">
        <v>78</v>
      </c>
      <c r="G313" s="95">
        <v>48</v>
      </c>
      <c r="H313" s="95">
        <v>62</v>
      </c>
      <c r="I313" s="95">
        <v>71</v>
      </c>
      <c r="J313" s="185">
        <v>12.6</v>
      </c>
      <c r="K313" s="185">
        <f t="shared" si="168"/>
        <v>6.0479999999999992</v>
      </c>
      <c r="L313" s="185">
        <f t="shared" si="169"/>
        <v>7.8119999999999994</v>
      </c>
      <c r="M313" s="185">
        <f t="shared" si="170"/>
        <v>8.9459999999999997</v>
      </c>
      <c r="N313" s="185">
        <v>2.6</v>
      </c>
      <c r="O313" s="185">
        <f t="shared" si="171"/>
        <v>1.2480000000000002</v>
      </c>
      <c r="P313" s="185">
        <f t="shared" si="172"/>
        <v>1.6120000000000001</v>
      </c>
      <c r="Q313" s="185">
        <f t="shared" si="173"/>
        <v>1.8459999999999999</v>
      </c>
      <c r="R313" s="185">
        <v>68</v>
      </c>
      <c r="S313" s="185">
        <f t="shared" si="174"/>
        <v>32.64</v>
      </c>
      <c r="T313" s="185">
        <f t="shared" si="175"/>
        <v>42.16</v>
      </c>
      <c r="U313" s="185">
        <f t="shared" si="176"/>
        <v>48.28</v>
      </c>
      <c r="V313" s="185">
        <v>329</v>
      </c>
      <c r="W313" s="185">
        <f t="shared" si="177"/>
        <v>157.91999999999999</v>
      </c>
      <c r="X313" s="185">
        <f t="shared" si="178"/>
        <v>203.98</v>
      </c>
      <c r="Y313" s="185">
        <f t="shared" si="179"/>
        <v>233.59</v>
      </c>
    </row>
    <row r="314" spans="2:25" ht="15.75" x14ac:dyDescent="0.25">
      <c r="B314" s="215"/>
      <c r="C314" s="216"/>
      <c r="D314" s="216"/>
      <c r="E314" s="216"/>
      <c r="F314" s="3" t="s">
        <v>10</v>
      </c>
      <c r="G314" s="95">
        <v>1</v>
      </c>
      <c r="H314" s="95">
        <v>1</v>
      </c>
      <c r="I314" s="95">
        <v>1</v>
      </c>
      <c r="J314" s="185">
        <v>0</v>
      </c>
      <c r="K314" s="185">
        <f t="shared" si="168"/>
        <v>0</v>
      </c>
      <c r="L314" s="185">
        <f t="shared" si="169"/>
        <v>0</v>
      </c>
      <c r="M314" s="185">
        <f t="shared" si="170"/>
        <v>0</v>
      </c>
      <c r="N314" s="185">
        <v>0</v>
      </c>
      <c r="O314" s="185">
        <f t="shared" si="171"/>
        <v>0</v>
      </c>
      <c r="P314" s="185">
        <f t="shared" si="172"/>
        <v>0</v>
      </c>
      <c r="Q314" s="185">
        <f t="shared" si="173"/>
        <v>0</v>
      </c>
      <c r="R314" s="185">
        <v>0</v>
      </c>
      <c r="S314" s="185">
        <f t="shared" si="174"/>
        <v>0</v>
      </c>
      <c r="T314" s="185">
        <f t="shared" si="175"/>
        <v>0</v>
      </c>
      <c r="U314" s="185">
        <f t="shared" si="176"/>
        <v>0</v>
      </c>
      <c r="V314" s="185">
        <v>0</v>
      </c>
      <c r="W314" s="185">
        <f t="shared" si="177"/>
        <v>0</v>
      </c>
      <c r="X314" s="185">
        <f t="shared" si="178"/>
        <v>0</v>
      </c>
      <c r="Y314" s="185">
        <f t="shared" si="179"/>
        <v>0</v>
      </c>
    </row>
    <row r="315" spans="2:25" ht="15.75" x14ac:dyDescent="0.25">
      <c r="B315" s="249" t="s">
        <v>84</v>
      </c>
      <c r="C315" s="218">
        <v>200</v>
      </c>
      <c r="D315" s="218">
        <v>200</v>
      </c>
      <c r="E315" s="218">
        <v>200</v>
      </c>
      <c r="F315" s="135" t="s">
        <v>150</v>
      </c>
      <c r="G315" s="95">
        <v>1</v>
      </c>
      <c r="H315" s="95">
        <v>1</v>
      </c>
      <c r="I315" s="96">
        <v>1</v>
      </c>
      <c r="J315" s="185">
        <v>0.1</v>
      </c>
      <c r="K315" s="185">
        <f t="shared" si="168"/>
        <v>1E-3</v>
      </c>
      <c r="L315" s="185">
        <f t="shared" si="169"/>
        <v>1E-3</v>
      </c>
      <c r="M315" s="185">
        <f t="shared" si="170"/>
        <v>1E-3</v>
      </c>
      <c r="N315" s="185">
        <v>0</v>
      </c>
      <c r="O315" s="185">
        <f t="shared" si="171"/>
        <v>0</v>
      </c>
      <c r="P315" s="185">
        <f t="shared" si="172"/>
        <v>0</v>
      </c>
      <c r="Q315" s="185">
        <f t="shared" si="173"/>
        <v>0</v>
      </c>
      <c r="R315" s="185">
        <v>0</v>
      </c>
      <c r="S315" s="185">
        <f t="shared" si="174"/>
        <v>0</v>
      </c>
      <c r="T315" s="185">
        <f t="shared" si="175"/>
        <v>0</v>
      </c>
      <c r="U315" s="185">
        <f t="shared" si="176"/>
        <v>0</v>
      </c>
      <c r="V315" s="185">
        <v>5</v>
      </c>
      <c r="W315" s="185">
        <f t="shared" si="177"/>
        <v>0.05</v>
      </c>
      <c r="X315" s="185">
        <f t="shared" si="178"/>
        <v>0.05</v>
      </c>
      <c r="Y315" s="185">
        <f t="shared" si="179"/>
        <v>0.05</v>
      </c>
    </row>
    <row r="316" spans="2:25" ht="16.5" thickBot="1" x14ac:dyDescent="0.3">
      <c r="B316" s="224"/>
      <c r="C316" s="206"/>
      <c r="D316" s="206"/>
      <c r="E316" s="206"/>
      <c r="F316" s="3" t="s">
        <v>19</v>
      </c>
      <c r="G316" s="95">
        <v>15</v>
      </c>
      <c r="H316" s="95">
        <v>15</v>
      </c>
      <c r="I316" s="96">
        <v>15</v>
      </c>
      <c r="J316" s="185">
        <v>0</v>
      </c>
      <c r="K316" s="185">
        <f t="shared" si="168"/>
        <v>0</v>
      </c>
      <c r="L316" s="185">
        <f t="shared" si="169"/>
        <v>0</v>
      </c>
      <c r="M316" s="185">
        <f t="shared" si="170"/>
        <v>0</v>
      </c>
      <c r="N316" s="185">
        <v>0</v>
      </c>
      <c r="O316" s="185">
        <f t="shared" si="171"/>
        <v>0</v>
      </c>
      <c r="P316" s="185">
        <f t="shared" si="172"/>
        <v>0</v>
      </c>
      <c r="Q316" s="185">
        <f t="shared" si="173"/>
        <v>0</v>
      </c>
      <c r="R316" s="185">
        <v>99.8</v>
      </c>
      <c r="S316" s="185">
        <f t="shared" si="174"/>
        <v>14.97</v>
      </c>
      <c r="T316" s="185">
        <f t="shared" si="175"/>
        <v>14.97</v>
      </c>
      <c r="U316" s="185">
        <f t="shared" si="176"/>
        <v>14.97</v>
      </c>
      <c r="V316" s="185">
        <v>374</v>
      </c>
      <c r="W316" s="185">
        <f t="shared" si="177"/>
        <v>56.1</v>
      </c>
      <c r="X316" s="185">
        <f t="shared" si="178"/>
        <v>56.1</v>
      </c>
      <c r="Y316" s="185">
        <f t="shared" si="179"/>
        <v>56.1</v>
      </c>
    </row>
    <row r="317" spans="2:25" ht="16.5" thickBot="1" x14ac:dyDescent="0.3">
      <c r="B317" s="50" t="s">
        <v>90</v>
      </c>
      <c r="C317" s="51">
        <v>10</v>
      </c>
      <c r="D317" s="51">
        <v>10</v>
      </c>
      <c r="E317" s="51">
        <v>10</v>
      </c>
      <c r="F317" s="52" t="s">
        <v>90</v>
      </c>
      <c r="G317" s="99">
        <v>10</v>
      </c>
      <c r="H317" s="99">
        <v>10</v>
      </c>
      <c r="I317" s="100">
        <v>10</v>
      </c>
      <c r="J317" s="185">
        <v>0.8</v>
      </c>
      <c r="K317" s="185">
        <f t="shared" si="168"/>
        <v>0.08</v>
      </c>
      <c r="L317" s="185">
        <f t="shared" si="169"/>
        <v>0.08</v>
      </c>
      <c r="M317" s="185">
        <f t="shared" si="170"/>
        <v>0.08</v>
      </c>
      <c r="N317" s="185">
        <v>0</v>
      </c>
      <c r="O317" s="185">
        <f t="shared" si="171"/>
        <v>0</v>
      </c>
      <c r="P317" s="185">
        <f t="shared" si="172"/>
        <v>0</v>
      </c>
      <c r="Q317" s="185">
        <f t="shared" si="173"/>
        <v>0</v>
      </c>
      <c r="R317" s="185">
        <v>80.3</v>
      </c>
      <c r="S317" s="185">
        <f t="shared" si="174"/>
        <v>8.0299999999999994</v>
      </c>
      <c r="T317" s="185">
        <f t="shared" si="175"/>
        <v>8.0299999999999994</v>
      </c>
      <c r="U317" s="185">
        <f t="shared" si="176"/>
        <v>8.0299999999999994</v>
      </c>
      <c r="V317" s="185">
        <v>328</v>
      </c>
      <c r="W317" s="185">
        <f t="shared" si="177"/>
        <v>32.799999999999997</v>
      </c>
      <c r="X317" s="185">
        <f t="shared" si="178"/>
        <v>32.799999999999997</v>
      </c>
      <c r="Y317" s="185">
        <f t="shared" si="179"/>
        <v>32.799999999999997</v>
      </c>
    </row>
    <row r="318" spans="2:25" ht="32.25" thickBot="1" x14ac:dyDescent="0.3">
      <c r="B318" s="10" t="s">
        <v>14</v>
      </c>
      <c r="C318" s="189">
        <v>20</v>
      </c>
      <c r="D318" s="189">
        <v>35</v>
      </c>
      <c r="E318" s="189">
        <v>40</v>
      </c>
      <c r="F318" s="17" t="s">
        <v>14</v>
      </c>
      <c r="G318" s="99">
        <v>20</v>
      </c>
      <c r="H318" s="99">
        <v>35</v>
      </c>
      <c r="I318" s="100">
        <v>40</v>
      </c>
      <c r="J318" s="185">
        <v>6.5</v>
      </c>
      <c r="K318" s="183">
        <f t="shared" si="168"/>
        <v>1.3</v>
      </c>
      <c r="L318" s="183">
        <f t="shared" si="169"/>
        <v>2.2749999999999999</v>
      </c>
      <c r="M318" s="183">
        <f t="shared" si="170"/>
        <v>2.6</v>
      </c>
      <c r="N318" s="183">
        <v>1</v>
      </c>
      <c r="O318" s="183">
        <f t="shared" si="171"/>
        <v>0.2</v>
      </c>
      <c r="P318" s="183">
        <f t="shared" si="172"/>
        <v>0.35</v>
      </c>
      <c r="Q318" s="183">
        <f t="shared" si="173"/>
        <v>0.4</v>
      </c>
      <c r="R318" s="183">
        <v>40.1</v>
      </c>
      <c r="S318" s="183">
        <f t="shared" si="174"/>
        <v>8.02</v>
      </c>
      <c r="T318" s="183">
        <f t="shared" si="175"/>
        <v>14.035</v>
      </c>
      <c r="U318" s="183">
        <f t="shared" si="176"/>
        <v>16.04</v>
      </c>
      <c r="V318" s="183">
        <v>190</v>
      </c>
      <c r="W318" s="183">
        <f t="shared" si="177"/>
        <v>38</v>
      </c>
      <c r="X318" s="183">
        <f t="shared" si="178"/>
        <v>66.5</v>
      </c>
      <c r="Y318" s="183">
        <f t="shared" si="179"/>
        <v>76</v>
      </c>
    </row>
    <row r="319" spans="2:25" ht="18.75" x14ac:dyDescent="0.3">
      <c r="B319" s="24"/>
      <c r="C319" s="24"/>
      <c r="D319" s="24"/>
      <c r="E319" s="24"/>
      <c r="F319" s="24"/>
      <c r="G319" s="24"/>
      <c r="H319" s="24"/>
      <c r="I319" s="24"/>
      <c r="J319" s="111"/>
      <c r="K319" s="111">
        <f>SUM(K306:K318)</f>
        <v>34.319999999999993</v>
      </c>
      <c r="L319" s="111">
        <f>SUM(L306:L318)</f>
        <v>50.506999999999991</v>
      </c>
      <c r="M319" s="111">
        <f>SUM(M306:M318)</f>
        <v>65.343999999999994</v>
      </c>
      <c r="N319" s="111"/>
      <c r="O319" s="111">
        <f>SUM(O306:O318)</f>
        <v>20.337000000000003</v>
      </c>
      <c r="P319" s="111">
        <f>SUM(P306:P318)</f>
        <v>28.486000000000004</v>
      </c>
      <c r="Q319" s="111">
        <f>SUM(Q306:Q318)</f>
        <v>52.382999999999996</v>
      </c>
      <c r="R319" s="111"/>
      <c r="S319" s="111">
        <f>SUM(S306:S318)</f>
        <v>76.703999999999994</v>
      </c>
      <c r="T319" s="111">
        <f>SUM(T306:T318)</f>
        <v>99.125</v>
      </c>
      <c r="U319" s="111">
        <f>SUM(U306:U318)</f>
        <v>113.363</v>
      </c>
      <c r="V319" s="111"/>
      <c r="W319" s="111">
        <f>SUM(W306:W318)</f>
        <v>497.95000000000005</v>
      </c>
      <c r="X319" s="111">
        <f>SUM(X306:X318)</f>
        <v>664.14</v>
      </c>
      <c r="Y319" s="111">
        <f>SUM(Y306:Y318)</f>
        <v>935.49</v>
      </c>
    </row>
    <row r="320" spans="2:25" x14ac:dyDescent="0.25"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</row>
    <row r="321" spans="2:25" x14ac:dyDescent="0.25"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</row>
    <row r="322" spans="2:25" x14ac:dyDescent="0.25"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</row>
    <row r="323" spans="2:25" x14ac:dyDescent="0.25"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</row>
    <row r="324" spans="2:25" x14ac:dyDescent="0.25"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</row>
    <row r="325" spans="2:25" x14ac:dyDescent="0.25">
      <c r="B325" s="258" t="s">
        <v>45</v>
      </c>
      <c r="C325" s="258"/>
      <c r="D325" s="258"/>
      <c r="E325" s="258"/>
      <c r="F325" s="68"/>
      <c r="G325" s="68"/>
      <c r="H325" s="68"/>
      <c r="I325" s="68"/>
      <c r="J325" s="107"/>
      <c r="K325" s="107"/>
      <c r="L325" s="107"/>
      <c r="M325" s="107"/>
      <c r="N325" s="107"/>
      <c r="O325" s="107"/>
      <c r="P325" s="107"/>
      <c r="Q325" s="107"/>
      <c r="R325" s="107"/>
      <c r="S325" s="107"/>
      <c r="T325" s="107"/>
      <c r="U325" s="107"/>
      <c r="V325" s="107"/>
      <c r="W325" s="107"/>
      <c r="X325" s="107"/>
      <c r="Y325" s="20"/>
    </row>
    <row r="326" spans="2:25" x14ac:dyDescent="0.25">
      <c r="B326" s="68" t="s">
        <v>15</v>
      </c>
      <c r="C326" s="68"/>
      <c r="D326" s="68"/>
      <c r="E326" s="68"/>
      <c r="F326" s="68"/>
      <c r="G326" s="68"/>
      <c r="H326" s="68"/>
      <c r="I326" s="68"/>
      <c r="J326" s="107"/>
      <c r="K326" s="107"/>
      <c r="L326" s="107"/>
      <c r="M326" s="107"/>
      <c r="N326" s="107"/>
      <c r="O326" s="107"/>
      <c r="P326" s="107"/>
      <c r="Q326" s="107"/>
      <c r="R326" s="107"/>
      <c r="S326" s="107"/>
      <c r="T326" s="107"/>
      <c r="U326" s="107"/>
      <c r="V326" s="107"/>
      <c r="W326" s="107"/>
      <c r="X326" s="107"/>
      <c r="Y326" s="20"/>
    </row>
    <row r="327" spans="2:25" ht="31.5" x14ac:dyDescent="0.25">
      <c r="B327" s="215" t="s">
        <v>41</v>
      </c>
      <c r="C327" s="216">
        <v>200</v>
      </c>
      <c r="D327" s="216">
        <v>200</v>
      </c>
      <c r="E327" s="216">
        <v>250</v>
      </c>
      <c r="F327" s="9" t="s">
        <v>85</v>
      </c>
      <c r="G327" s="95">
        <v>80</v>
      </c>
      <c r="H327" s="95">
        <v>80</v>
      </c>
      <c r="I327" s="96">
        <v>143</v>
      </c>
      <c r="J327" s="185">
        <v>67.7</v>
      </c>
      <c r="K327" s="185">
        <f t="shared" ref="K327:K333" si="180">G327*J327/100</f>
        <v>54.16</v>
      </c>
      <c r="L327" s="185">
        <f t="shared" ref="L327:L333" si="181">H327*J327/100</f>
        <v>54.16</v>
      </c>
      <c r="M327" s="185">
        <f t="shared" ref="M327:M333" si="182">I327*J327/100</f>
        <v>96.811000000000007</v>
      </c>
      <c r="N327" s="185">
        <v>18.899999999999999</v>
      </c>
      <c r="O327" s="185">
        <f t="shared" ref="O327:O333" si="183">G327*N327/100</f>
        <v>15.12</v>
      </c>
      <c r="P327" s="185">
        <f t="shared" ref="P327:P333" si="184">H327*N327/100</f>
        <v>15.12</v>
      </c>
      <c r="Q327" s="185">
        <f t="shared" ref="Q327:Q333" si="185">I327*N327/100</f>
        <v>27.026999999999997</v>
      </c>
      <c r="R327" s="185">
        <v>12.4</v>
      </c>
      <c r="S327" s="185">
        <f t="shared" ref="S327:S333" si="186">G327*R327/100</f>
        <v>9.92</v>
      </c>
      <c r="T327" s="185">
        <f t="shared" ref="T327:T333" si="187">H327*R327/100</f>
        <v>9.92</v>
      </c>
      <c r="U327" s="185">
        <f t="shared" ref="U327:U333" si="188">I327*R327/100</f>
        <v>17.731999999999999</v>
      </c>
      <c r="V327" s="185">
        <v>187</v>
      </c>
      <c r="W327" s="185">
        <f t="shared" ref="W327:W333" si="189">G327*V327/100</f>
        <v>149.6</v>
      </c>
      <c r="X327" s="185">
        <f>(H327*V327)/100</f>
        <v>149.6</v>
      </c>
      <c r="Y327" s="185">
        <f>(I327*V327)/100</f>
        <v>267.41000000000003</v>
      </c>
    </row>
    <row r="328" spans="2:25" ht="15.75" x14ac:dyDescent="0.25">
      <c r="B328" s="215"/>
      <c r="C328" s="216"/>
      <c r="D328" s="216"/>
      <c r="E328" s="216"/>
      <c r="F328" s="3" t="s">
        <v>32</v>
      </c>
      <c r="G328" s="95">
        <v>43</v>
      </c>
      <c r="H328" s="95">
        <v>43</v>
      </c>
      <c r="I328" s="96">
        <v>68</v>
      </c>
      <c r="J328" s="185">
        <v>7</v>
      </c>
      <c r="K328" s="185">
        <f t="shared" si="180"/>
        <v>3.01</v>
      </c>
      <c r="L328" s="185">
        <f t="shared" si="181"/>
        <v>3.01</v>
      </c>
      <c r="M328" s="185">
        <f t="shared" si="182"/>
        <v>4.76</v>
      </c>
      <c r="N328" s="185">
        <v>0.6</v>
      </c>
      <c r="O328" s="185">
        <f t="shared" si="183"/>
        <v>0.25800000000000001</v>
      </c>
      <c r="P328" s="185">
        <f t="shared" si="184"/>
        <v>0.25800000000000001</v>
      </c>
      <c r="Q328" s="185">
        <f t="shared" si="185"/>
        <v>0.40799999999999997</v>
      </c>
      <c r="R328" s="185">
        <v>77.3</v>
      </c>
      <c r="S328" s="185">
        <f t="shared" si="186"/>
        <v>33.239000000000004</v>
      </c>
      <c r="T328" s="185">
        <f t="shared" si="187"/>
        <v>33.239000000000004</v>
      </c>
      <c r="U328" s="185">
        <f t="shared" si="188"/>
        <v>52.563999999999993</v>
      </c>
      <c r="V328" s="185">
        <v>323</v>
      </c>
      <c r="W328" s="185">
        <f t="shared" si="189"/>
        <v>138.88999999999999</v>
      </c>
      <c r="X328" s="185">
        <f t="shared" ref="X328:X333" si="190">H328*V328/100</f>
        <v>138.88999999999999</v>
      </c>
      <c r="Y328" s="185">
        <f t="shared" ref="Y328:Y333" si="191">I328*V328/100</f>
        <v>219.64</v>
      </c>
    </row>
    <row r="329" spans="2:25" ht="15.75" x14ac:dyDescent="0.25">
      <c r="B329" s="215"/>
      <c r="C329" s="216"/>
      <c r="D329" s="216"/>
      <c r="E329" s="216"/>
      <c r="F329" s="3" t="s">
        <v>35</v>
      </c>
      <c r="G329" s="95">
        <v>13</v>
      </c>
      <c r="H329" s="95">
        <v>13</v>
      </c>
      <c r="I329" s="114">
        <v>10</v>
      </c>
      <c r="J329" s="185">
        <v>0</v>
      </c>
      <c r="K329" s="185">
        <f t="shared" si="180"/>
        <v>0</v>
      </c>
      <c r="L329" s="185">
        <f t="shared" si="181"/>
        <v>0</v>
      </c>
      <c r="M329" s="185">
        <f t="shared" si="182"/>
        <v>0</v>
      </c>
      <c r="N329" s="185">
        <v>99.9</v>
      </c>
      <c r="O329" s="185">
        <f t="shared" si="183"/>
        <v>12.987</v>
      </c>
      <c r="P329" s="185">
        <f t="shared" si="184"/>
        <v>12.987</v>
      </c>
      <c r="Q329" s="185">
        <f t="shared" si="185"/>
        <v>9.99</v>
      </c>
      <c r="R329" s="185">
        <v>0</v>
      </c>
      <c r="S329" s="185">
        <f t="shared" si="186"/>
        <v>0</v>
      </c>
      <c r="T329" s="185">
        <f t="shared" si="187"/>
        <v>0</v>
      </c>
      <c r="U329" s="185">
        <f t="shared" si="188"/>
        <v>0</v>
      </c>
      <c r="V329" s="185">
        <v>899</v>
      </c>
      <c r="W329" s="185">
        <f t="shared" si="189"/>
        <v>116.87</v>
      </c>
      <c r="X329" s="185">
        <f t="shared" si="190"/>
        <v>116.87</v>
      </c>
      <c r="Y329" s="185">
        <f t="shared" si="191"/>
        <v>89.9</v>
      </c>
    </row>
    <row r="330" spans="2:25" ht="15.75" x14ac:dyDescent="0.25">
      <c r="B330" s="215"/>
      <c r="C330" s="216"/>
      <c r="D330" s="216"/>
      <c r="E330" s="216"/>
      <c r="F330" s="3" t="s">
        <v>11</v>
      </c>
      <c r="G330" s="95">
        <v>13</v>
      </c>
      <c r="H330" s="95">
        <v>13</v>
      </c>
      <c r="I330" s="96">
        <v>10</v>
      </c>
      <c r="J330" s="185">
        <v>1.7</v>
      </c>
      <c r="K330" s="185">
        <f t="shared" si="180"/>
        <v>0.22099999999999997</v>
      </c>
      <c r="L330" s="185">
        <f t="shared" si="181"/>
        <v>0.22099999999999997</v>
      </c>
      <c r="M330" s="185">
        <f t="shared" si="182"/>
        <v>0.17</v>
      </c>
      <c r="N330" s="185">
        <v>0</v>
      </c>
      <c r="O330" s="185">
        <f t="shared" si="183"/>
        <v>0</v>
      </c>
      <c r="P330" s="185">
        <f t="shared" si="184"/>
        <v>0</v>
      </c>
      <c r="Q330" s="185">
        <f t="shared" si="185"/>
        <v>0</v>
      </c>
      <c r="R330" s="185">
        <v>9.5</v>
      </c>
      <c r="S330" s="185">
        <f t="shared" si="186"/>
        <v>1.2350000000000001</v>
      </c>
      <c r="T330" s="185">
        <f t="shared" si="187"/>
        <v>1.2350000000000001</v>
      </c>
      <c r="U330" s="185">
        <f t="shared" si="188"/>
        <v>0.95</v>
      </c>
      <c r="V330" s="185">
        <v>43</v>
      </c>
      <c r="W330" s="185">
        <f t="shared" si="189"/>
        <v>5.59</v>
      </c>
      <c r="X330" s="185">
        <f t="shared" si="190"/>
        <v>5.59</v>
      </c>
      <c r="Y330" s="185">
        <f t="shared" si="191"/>
        <v>4.3</v>
      </c>
    </row>
    <row r="331" spans="2:25" ht="15.75" x14ac:dyDescent="0.25">
      <c r="B331" s="215"/>
      <c r="C331" s="216"/>
      <c r="D331" s="216"/>
      <c r="E331" s="216"/>
      <c r="F331" s="3" t="s">
        <v>16</v>
      </c>
      <c r="G331" s="95">
        <v>10</v>
      </c>
      <c r="H331" s="95">
        <v>10</v>
      </c>
      <c r="I331" s="96">
        <v>15</v>
      </c>
      <c r="J331" s="185">
        <v>1.3</v>
      </c>
      <c r="K331" s="185">
        <f t="shared" si="180"/>
        <v>0.13</v>
      </c>
      <c r="L331" s="185">
        <f t="shared" si="181"/>
        <v>0.13</v>
      </c>
      <c r="M331" s="185">
        <f t="shared" si="182"/>
        <v>0.19500000000000001</v>
      </c>
      <c r="N331" s="185">
        <v>0.1</v>
      </c>
      <c r="O331" s="185">
        <f t="shared" si="183"/>
        <v>0.01</v>
      </c>
      <c r="P331" s="185">
        <f t="shared" si="184"/>
        <v>0.01</v>
      </c>
      <c r="Q331" s="185">
        <f t="shared" si="185"/>
        <v>1.4999999999999999E-2</v>
      </c>
      <c r="R331" s="185">
        <v>7</v>
      </c>
      <c r="S331" s="185">
        <f t="shared" si="186"/>
        <v>0.7</v>
      </c>
      <c r="T331" s="185">
        <f t="shared" si="187"/>
        <v>0.7</v>
      </c>
      <c r="U331" s="185">
        <f t="shared" si="188"/>
        <v>1.05</v>
      </c>
      <c r="V331" s="185">
        <v>33</v>
      </c>
      <c r="W331" s="185">
        <f t="shared" si="189"/>
        <v>3.3</v>
      </c>
      <c r="X331" s="185">
        <f t="shared" si="190"/>
        <v>3.3</v>
      </c>
      <c r="Y331" s="185">
        <f t="shared" si="191"/>
        <v>4.95</v>
      </c>
    </row>
    <row r="332" spans="2:25" ht="15.75" x14ac:dyDescent="0.25">
      <c r="B332" s="215"/>
      <c r="C332" s="216"/>
      <c r="D332" s="216"/>
      <c r="E332" s="216"/>
      <c r="F332" s="3" t="s">
        <v>18</v>
      </c>
      <c r="G332" s="95">
        <v>10</v>
      </c>
      <c r="H332" s="95">
        <v>10</v>
      </c>
      <c r="I332" s="96">
        <v>15</v>
      </c>
      <c r="J332" s="185">
        <v>3.6</v>
      </c>
      <c r="K332" s="185">
        <f t="shared" si="180"/>
        <v>0.36</v>
      </c>
      <c r="L332" s="185">
        <f t="shared" si="181"/>
        <v>0.36</v>
      </c>
      <c r="M332" s="185">
        <f t="shared" si="182"/>
        <v>0.54</v>
      </c>
      <c r="N332" s="185">
        <v>0</v>
      </c>
      <c r="O332" s="185">
        <f t="shared" si="183"/>
        <v>0</v>
      </c>
      <c r="P332" s="185">
        <f t="shared" si="184"/>
        <v>0</v>
      </c>
      <c r="Q332" s="185">
        <f t="shared" si="185"/>
        <v>0</v>
      </c>
      <c r="R332" s="185">
        <v>11.8</v>
      </c>
      <c r="S332" s="185">
        <f t="shared" si="186"/>
        <v>1.18</v>
      </c>
      <c r="T332" s="185">
        <f t="shared" si="187"/>
        <v>1.18</v>
      </c>
      <c r="U332" s="185">
        <f t="shared" si="188"/>
        <v>1.77</v>
      </c>
      <c r="V332" s="185">
        <v>63</v>
      </c>
      <c r="W332" s="185">
        <f t="shared" si="189"/>
        <v>6.3</v>
      </c>
      <c r="X332" s="185">
        <f t="shared" si="190"/>
        <v>6.3</v>
      </c>
      <c r="Y332" s="185">
        <f t="shared" si="191"/>
        <v>9.4499999999999993</v>
      </c>
    </row>
    <row r="333" spans="2:25" ht="16.5" thickBot="1" x14ac:dyDescent="0.3">
      <c r="B333" s="215"/>
      <c r="C333" s="216"/>
      <c r="D333" s="216"/>
      <c r="E333" s="216"/>
      <c r="F333" s="37" t="s">
        <v>10</v>
      </c>
      <c r="G333" s="103">
        <v>1</v>
      </c>
      <c r="H333" s="103">
        <v>1</v>
      </c>
      <c r="I333" s="104">
        <v>1</v>
      </c>
      <c r="J333" s="185">
        <v>0</v>
      </c>
      <c r="K333" s="185">
        <f t="shared" si="180"/>
        <v>0</v>
      </c>
      <c r="L333" s="185">
        <f t="shared" si="181"/>
        <v>0</v>
      </c>
      <c r="M333" s="185">
        <f t="shared" si="182"/>
        <v>0</v>
      </c>
      <c r="N333" s="185">
        <v>0</v>
      </c>
      <c r="O333" s="185">
        <f t="shared" si="183"/>
        <v>0</v>
      </c>
      <c r="P333" s="185">
        <f t="shared" si="184"/>
        <v>0</v>
      </c>
      <c r="Q333" s="185">
        <f t="shared" si="185"/>
        <v>0</v>
      </c>
      <c r="R333" s="185">
        <v>0</v>
      </c>
      <c r="S333" s="185">
        <f t="shared" si="186"/>
        <v>0</v>
      </c>
      <c r="T333" s="185">
        <f t="shared" si="187"/>
        <v>0</v>
      </c>
      <c r="U333" s="185">
        <f t="shared" si="188"/>
        <v>0</v>
      </c>
      <c r="V333" s="185">
        <v>0</v>
      </c>
      <c r="W333" s="185">
        <f t="shared" si="189"/>
        <v>0</v>
      </c>
      <c r="X333" s="185">
        <f t="shared" si="190"/>
        <v>0</v>
      </c>
      <c r="Y333" s="185">
        <f t="shared" si="191"/>
        <v>0</v>
      </c>
    </row>
    <row r="334" spans="2:25" ht="16.5" thickBot="1" x14ac:dyDescent="0.3">
      <c r="B334" s="3" t="s">
        <v>87</v>
      </c>
      <c r="C334" s="4">
        <v>100</v>
      </c>
      <c r="D334" s="4">
        <v>100</v>
      </c>
      <c r="E334" s="4">
        <v>100</v>
      </c>
      <c r="F334" s="3" t="s">
        <v>21</v>
      </c>
      <c r="G334" s="95">
        <v>100</v>
      </c>
      <c r="H334" s="95">
        <v>100</v>
      </c>
      <c r="I334" s="96">
        <v>100</v>
      </c>
      <c r="J334" s="115">
        <v>0.4</v>
      </c>
      <c r="K334" s="115">
        <v>0.4</v>
      </c>
      <c r="L334" s="115">
        <v>0.4</v>
      </c>
      <c r="M334" s="115">
        <v>0.4</v>
      </c>
      <c r="N334" s="115">
        <v>0</v>
      </c>
      <c r="O334" s="115">
        <v>0</v>
      </c>
      <c r="P334" s="115">
        <v>0</v>
      </c>
      <c r="Q334" s="115">
        <v>0</v>
      </c>
      <c r="R334" s="115">
        <v>11.3</v>
      </c>
      <c r="S334" s="115">
        <v>11.3</v>
      </c>
      <c r="T334" s="115">
        <v>11.3</v>
      </c>
      <c r="U334" s="115">
        <v>11.3</v>
      </c>
      <c r="V334" s="115">
        <v>46</v>
      </c>
      <c r="W334" s="115">
        <v>46</v>
      </c>
      <c r="X334" s="115">
        <v>46</v>
      </c>
      <c r="Y334" s="289">
        <v>46</v>
      </c>
    </row>
    <row r="335" spans="2:25" ht="15.75" x14ac:dyDescent="0.25">
      <c r="B335" s="76" t="s">
        <v>90</v>
      </c>
      <c r="C335" s="188">
        <v>10</v>
      </c>
      <c r="D335" s="188">
        <v>10</v>
      </c>
      <c r="E335" s="188">
        <v>10</v>
      </c>
      <c r="F335" s="77" t="s">
        <v>90</v>
      </c>
      <c r="G335" s="188">
        <v>10</v>
      </c>
      <c r="H335" s="188">
        <v>10</v>
      </c>
      <c r="I335" s="187">
        <v>10</v>
      </c>
      <c r="J335" s="185">
        <v>0.8</v>
      </c>
      <c r="K335" s="185">
        <f>G335*J335/100</f>
        <v>0.08</v>
      </c>
      <c r="L335" s="185">
        <f>H335*J335/100</f>
        <v>0.08</v>
      </c>
      <c r="M335" s="185">
        <f>I335*J335/100</f>
        <v>0.08</v>
      </c>
      <c r="N335" s="185">
        <v>0</v>
      </c>
      <c r="O335" s="185">
        <f>G335*N335/100</f>
        <v>0</v>
      </c>
      <c r="P335" s="185">
        <f>H335*N335/100</f>
        <v>0</v>
      </c>
      <c r="Q335" s="185">
        <f>I335*N335/100</f>
        <v>0</v>
      </c>
      <c r="R335" s="185">
        <v>80.3</v>
      </c>
      <c r="S335" s="185">
        <f>G335*R335/100</f>
        <v>8.0299999999999994</v>
      </c>
      <c r="T335" s="185">
        <f>H335*R335/100</f>
        <v>8.0299999999999994</v>
      </c>
      <c r="U335" s="185">
        <f>I335*R335/100</f>
        <v>8.0299999999999994</v>
      </c>
      <c r="V335" s="185">
        <v>328</v>
      </c>
      <c r="W335" s="185">
        <f>G335*V335/100</f>
        <v>32.799999999999997</v>
      </c>
      <c r="X335" s="185">
        <f>H335*V335/100</f>
        <v>32.799999999999997</v>
      </c>
      <c r="Y335" s="185">
        <f>I335*V335/100</f>
        <v>32.799999999999997</v>
      </c>
    </row>
    <row r="336" spans="2:25" ht="15.75" customHeight="1" x14ac:dyDescent="0.25">
      <c r="B336" s="249" t="s">
        <v>84</v>
      </c>
      <c r="C336" s="218">
        <v>200</v>
      </c>
      <c r="D336" s="218">
        <v>200</v>
      </c>
      <c r="E336" s="218">
        <v>200</v>
      </c>
      <c r="F336" s="135" t="s">
        <v>150</v>
      </c>
      <c r="G336" s="95">
        <v>1</v>
      </c>
      <c r="H336" s="95">
        <v>1</v>
      </c>
      <c r="I336" s="96">
        <v>1</v>
      </c>
      <c r="J336" s="185">
        <v>0.1</v>
      </c>
      <c r="K336" s="185">
        <f>G336*J336/100</f>
        <v>1E-3</v>
      </c>
      <c r="L336" s="185">
        <f>H336*J336/100</f>
        <v>1E-3</v>
      </c>
      <c r="M336" s="185">
        <f>I336*J336/100</f>
        <v>1E-3</v>
      </c>
      <c r="N336" s="185">
        <v>0</v>
      </c>
      <c r="O336" s="185">
        <f>G336*N336/100</f>
        <v>0</v>
      </c>
      <c r="P336" s="185">
        <f>H336*N336/100</f>
        <v>0</v>
      </c>
      <c r="Q336" s="185">
        <f>I336*N336/100</f>
        <v>0</v>
      </c>
      <c r="R336" s="185">
        <v>0</v>
      </c>
      <c r="S336" s="185">
        <f>G336*R336/100</f>
        <v>0</v>
      </c>
      <c r="T336" s="185">
        <f>H336*R336/100</f>
        <v>0</v>
      </c>
      <c r="U336" s="185">
        <f>I336*R336/100</f>
        <v>0</v>
      </c>
      <c r="V336" s="185">
        <v>5</v>
      </c>
      <c r="W336" s="185">
        <f>G336*V336/100</f>
        <v>0.05</v>
      </c>
      <c r="X336" s="185">
        <f>H336*V336/100</f>
        <v>0.05</v>
      </c>
      <c r="Y336" s="185">
        <f>I336*V336/100</f>
        <v>0.05</v>
      </c>
    </row>
    <row r="337" spans="2:25" ht="16.5" thickBot="1" x14ac:dyDescent="0.3">
      <c r="B337" s="224"/>
      <c r="C337" s="206"/>
      <c r="D337" s="206"/>
      <c r="E337" s="206"/>
      <c r="F337" s="3" t="s">
        <v>19</v>
      </c>
      <c r="G337" s="95">
        <v>15</v>
      </c>
      <c r="H337" s="95">
        <v>15</v>
      </c>
      <c r="I337" s="96">
        <v>15</v>
      </c>
      <c r="J337" s="185">
        <v>0</v>
      </c>
      <c r="K337" s="185">
        <f>G337*J337/100</f>
        <v>0</v>
      </c>
      <c r="L337" s="185">
        <f>H337*J337/100</f>
        <v>0</v>
      </c>
      <c r="M337" s="185">
        <f>I337*J337/100</f>
        <v>0</v>
      </c>
      <c r="N337" s="185">
        <v>0</v>
      </c>
      <c r="O337" s="185">
        <f>G337*N337/100</f>
        <v>0</v>
      </c>
      <c r="P337" s="185">
        <f>H337*N337/100</f>
        <v>0</v>
      </c>
      <c r="Q337" s="185">
        <f>I337*N337/100</f>
        <v>0</v>
      </c>
      <c r="R337" s="185">
        <v>99.8</v>
      </c>
      <c r="S337" s="185">
        <f>G337*R337/100</f>
        <v>14.97</v>
      </c>
      <c r="T337" s="185">
        <f>H337*R337/100</f>
        <v>14.97</v>
      </c>
      <c r="U337" s="185">
        <f>I337*R337/100</f>
        <v>14.97</v>
      </c>
      <c r="V337" s="185">
        <v>374</v>
      </c>
      <c r="W337" s="185">
        <f>G337*V337/100</f>
        <v>56.1</v>
      </c>
      <c r="X337" s="185">
        <f>H337*V337/100</f>
        <v>56.1</v>
      </c>
      <c r="Y337" s="185">
        <f>I337*V337/100</f>
        <v>56.1</v>
      </c>
    </row>
    <row r="338" spans="2:25" ht="32.25" thickBot="1" x14ac:dyDescent="0.3">
      <c r="B338" s="10" t="s">
        <v>14</v>
      </c>
      <c r="C338" s="189">
        <v>20</v>
      </c>
      <c r="D338" s="189">
        <v>35</v>
      </c>
      <c r="E338" s="189">
        <v>40</v>
      </c>
      <c r="F338" s="17" t="s">
        <v>14</v>
      </c>
      <c r="G338" s="99">
        <v>20</v>
      </c>
      <c r="H338" s="99">
        <v>35</v>
      </c>
      <c r="I338" s="100">
        <v>40</v>
      </c>
      <c r="J338" s="185">
        <v>6.5</v>
      </c>
      <c r="K338" s="183">
        <f>G338*J338/100</f>
        <v>1.3</v>
      </c>
      <c r="L338" s="183">
        <f>H338*J338/100</f>
        <v>2.2749999999999999</v>
      </c>
      <c r="M338" s="183">
        <f>I338*J338/100</f>
        <v>2.6</v>
      </c>
      <c r="N338" s="183">
        <v>1</v>
      </c>
      <c r="O338" s="183">
        <f>G338*N338/100</f>
        <v>0.2</v>
      </c>
      <c r="P338" s="183">
        <f>H338*N338/100</f>
        <v>0.35</v>
      </c>
      <c r="Q338" s="183">
        <f>I338*N338/100</f>
        <v>0.4</v>
      </c>
      <c r="R338" s="183">
        <v>40.1</v>
      </c>
      <c r="S338" s="183">
        <f>G338*R338/100</f>
        <v>8.02</v>
      </c>
      <c r="T338" s="183">
        <f>H338*R338/100</f>
        <v>14.035</v>
      </c>
      <c r="U338" s="183">
        <f>I338*R338/100</f>
        <v>16.04</v>
      </c>
      <c r="V338" s="183">
        <v>190</v>
      </c>
      <c r="W338" s="183">
        <f>G338*V338/100</f>
        <v>38</v>
      </c>
      <c r="X338" s="183">
        <f>H338*V338/100</f>
        <v>66.5</v>
      </c>
      <c r="Y338" s="183">
        <f>I338*V338/100</f>
        <v>76</v>
      </c>
    </row>
    <row r="339" spans="2:25" ht="18.75" x14ac:dyDescent="0.3">
      <c r="B339" s="20"/>
      <c r="C339" s="20"/>
      <c r="D339" s="20"/>
      <c r="E339" s="20"/>
      <c r="F339" s="20"/>
      <c r="G339" s="20"/>
      <c r="H339" s="20"/>
      <c r="I339" s="20"/>
      <c r="J339" s="107"/>
      <c r="K339" s="111">
        <f>SUM(K327:K338)</f>
        <v>59.661999999999985</v>
      </c>
      <c r="L339" s="111">
        <f>SUM(L327:L338)</f>
        <v>60.636999999999986</v>
      </c>
      <c r="M339" s="111">
        <f>SUM(M327:M338)</f>
        <v>105.55700000000002</v>
      </c>
      <c r="N339" s="111"/>
      <c r="O339" s="111">
        <f>SUM(O327:O338)</f>
        <v>28.575000000000003</v>
      </c>
      <c r="P339" s="111">
        <f>SUM(P327:P338)</f>
        <v>28.725000000000005</v>
      </c>
      <c r="Q339" s="111">
        <f>SUM(Q327:Q338)</f>
        <v>37.839999999999996</v>
      </c>
      <c r="R339" s="111"/>
      <c r="S339" s="111">
        <f>SUM(S327:S338)</f>
        <v>88.594000000000008</v>
      </c>
      <c r="T339" s="111">
        <f>SUM(T327:T338)</f>
        <v>94.609000000000009</v>
      </c>
      <c r="U339" s="111">
        <f>SUM(U327:U338)</f>
        <v>124.40599999999998</v>
      </c>
      <c r="V339" s="111"/>
      <c r="W339" s="111">
        <f>SUM(W327:W338)</f>
        <v>593.5</v>
      </c>
      <c r="X339" s="111">
        <f>SUM(X327:X338)</f>
        <v>622</v>
      </c>
      <c r="Y339" s="111">
        <f>SUM(Y327:Y338)</f>
        <v>806.6</v>
      </c>
    </row>
    <row r="340" spans="2:25" ht="16.5" thickBot="1" x14ac:dyDescent="0.3">
      <c r="B340" s="24" t="s">
        <v>38</v>
      </c>
      <c r="C340" s="24"/>
      <c r="D340" s="24"/>
      <c r="E340" s="24"/>
      <c r="F340" s="24"/>
      <c r="G340" s="24"/>
      <c r="H340" s="24"/>
      <c r="I340" s="24"/>
      <c r="J340" s="107"/>
      <c r="K340" s="107"/>
      <c r="L340" s="107"/>
      <c r="M340" s="107"/>
      <c r="N340" s="107"/>
      <c r="O340" s="107"/>
      <c r="P340" s="107"/>
      <c r="Q340" s="107"/>
      <c r="R340" s="107"/>
      <c r="S340" s="107"/>
      <c r="T340" s="107"/>
      <c r="U340" s="107"/>
      <c r="V340" s="107"/>
      <c r="W340" s="107"/>
      <c r="X340" s="107"/>
      <c r="Y340" s="20"/>
    </row>
    <row r="341" spans="2:25" ht="15.75" customHeight="1" x14ac:dyDescent="0.25">
      <c r="B341" s="220" t="s">
        <v>151</v>
      </c>
      <c r="C341" s="217">
        <v>60</v>
      </c>
      <c r="D341" s="217">
        <v>100</v>
      </c>
      <c r="E341" s="217">
        <v>100</v>
      </c>
      <c r="F341" s="47" t="s">
        <v>152</v>
      </c>
      <c r="G341" s="27">
        <v>47</v>
      </c>
      <c r="H341" s="27">
        <v>79</v>
      </c>
      <c r="I341" s="89">
        <v>79</v>
      </c>
      <c r="J341" s="185">
        <v>1.08</v>
      </c>
      <c r="K341" s="185">
        <f t="shared" ref="K341:K364" si="192">G341*J341/100</f>
        <v>0.50760000000000005</v>
      </c>
      <c r="L341" s="185">
        <f t="shared" ref="L341:L364" si="193">H341*J341/100</f>
        <v>0.85320000000000007</v>
      </c>
      <c r="M341" s="185">
        <f t="shared" ref="M341:M364" si="194">I341*J341/100</f>
        <v>0.85320000000000007</v>
      </c>
      <c r="N341" s="185">
        <v>0</v>
      </c>
      <c r="O341" s="185">
        <f t="shared" ref="O341:O364" si="195">G341*N341/100</f>
        <v>0</v>
      </c>
      <c r="P341" s="185">
        <f t="shared" ref="P341:P364" si="196">H341*N341/100</f>
        <v>0</v>
      </c>
      <c r="Q341" s="185">
        <f t="shared" ref="Q341:Q364" si="197">I341*N341/100</f>
        <v>0</v>
      </c>
      <c r="R341" s="185">
        <v>5.4</v>
      </c>
      <c r="S341" s="185">
        <f t="shared" ref="S341:S364" si="198">G341*R341/100</f>
        <v>2.5380000000000003</v>
      </c>
      <c r="T341" s="185">
        <f t="shared" ref="T341:T364" si="199">H341*R341/100</f>
        <v>4.266</v>
      </c>
      <c r="U341" s="185">
        <f t="shared" ref="U341:U364" si="200">I341*R341/100</f>
        <v>4.266</v>
      </c>
      <c r="V341" s="185">
        <v>28</v>
      </c>
      <c r="W341" s="185">
        <f t="shared" ref="W341:W364" si="201">G341*V341/100</f>
        <v>13.16</v>
      </c>
      <c r="X341" s="185">
        <f>H341*V341/100</f>
        <v>22.12</v>
      </c>
      <c r="Y341" s="185">
        <f>I341*V341/100</f>
        <v>22.12</v>
      </c>
    </row>
    <row r="342" spans="2:25" ht="15.75" x14ac:dyDescent="0.25">
      <c r="B342" s="221"/>
      <c r="C342" s="216"/>
      <c r="D342" s="216"/>
      <c r="E342" s="216"/>
      <c r="F342" s="3" t="s">
        <v>16</v>
      </c>
      <c r="G342" s="27">
        <v>6</v>
      </c>
      <c r="H342" s="27">
        <v>10</v>
      </c>
      <c r="I342" s="89">
        <v>10</v>
      </c>
      <c r="J342" s="185">
        <v>1.3</v>
      </c>
      <c r="K342" s="185">
        <f t="shared" si="192"/>
        <v>7.8000000000000014E-2</v>
      </c>
      <c r="L342" s="185">
        <f t="shared" si="193"/>
        <v>0.13</v>
      </c>
      <c r="M342" s="185">
        <f t="shared" si="194"/>
        <v>0.13</v>
      </c>
      <c r="N342" s="185">
        <v>0.1</v>
      </c>
      <c r="O342" s="185">
        <f t="shared" si="195"/>
        <v>6.000000000000001E-3</v>
      </c>
      <c r="P342" s="185">
        <f t="shared" si="196"/>
        <v>0.01</v>
      </c>
      <c r="Q342" s="185">
        <f t="shared" si="197"/>
        <v>0.01</v>
      </c>
      <c r="R342" s="185">
        <v>7</v>
      </c>
      <c r="S342" s="185">
        <f t="shared" si="198"/>
        <v>0.42</v>
      </c>
      <c r="T342" s="185">
        <f t="shared" si="199"/>
        <v>0.7</v>
      </c>
      <c r="U342" s="185">
        <f t="shared" si="200"/>
        <v>0.7</v>
      </c>
      <c r="V342" s="185">
        <v>33</v>
      </c>
      <c r="W342" s="185">
        <f t="shared" si="201"/>
        <v>1.98</v>
      </c>
      <c r="X342" s="185">
        <f>H342*V342/100</f>
        <v>3.3</v>
      </c>
      <c r="Y342" s="185">
        <f>I342*V342/100</f>
        <v>3.3</v>
      </c>
    </row>
    <row r="343" spans="2:25" ht="15.75" x14ac:dyDescent="0.25">
      <c r="B343" s="222"/>
      <c r="C343" s="218"/>
      <c r="D343" s="218"/>
      <c r="E343" s="218"/>
      <c r="F343" s="61" t="s">
        <v>13</v>
      </c>
      <c r="G343" s="27">
        <v>3</v>
      </c>
      <c r="H343" s="27">
        <v>5</v>
      </c>
      <c r="I343" s="89">
        <v>5</v>
      </c>
      <c r="J343" s="185">
        <v>0</v>
      </c>
      <c r="K343" s="185">
        <f t="shared" si="192"/>
        <v>0</v>
      </c>
      <c r="L343" s="185">
        <f t="shared" si="193"/>
        <v>0</v>
      </c>
      <c r="M343" s="185">
        <f t="shared" si="194"/>
        <v>0</v>
      </c>
      <c r="N343" s="185">
        <v>99.9</v>
      </c>
      <c r="O343" s="185">
        <f t="shared" si="195"/>
        <v>2.9970000000000003</v>
      </c>
      <c r="P343" s="185">
        <f t="shared" si="196"/>
        <v>4.9950000000000001</v>
      </c>
      <c r="Q343" s="185">
        <f t="shared" si="197"/>
        <v>4.9950000000000001</v>
      </c>
      <c r="R343" s="185">
        <v>0</v>
      </c>
      <c r="S343" s="185">
        <f t="shared" si="198"/>
        <v>0</v>
      </c>
      <c r="T343" s="185">
        <f t="shared" si="199"/>
        <v>0</v>
      </c>
      <c r="U343" s="185">
        <f t="shared" si="200"/>
        <v>0</v>
      </c>
      <c r="V343" s="185">
        <v>899</v>
      </c>
      <c r="W343" s="185">
        <f t="shared" si="201"/>
        <v>26.97</v>
      </c>
      <c r="X343" s="185">
        <f>H343*V343/100</f>
        <v>44.95</v>
      </c>
      <c r="Y343" s="185">
        <f>I343*V343/100</f>
        <v>44.95</v>
      </c>
    </row>
    <row r="344" spans="2:25" ht="15.75" x14ac:dyDescent="0.25">
      <c r="B344" s="222"/>
      <c r="C344" s="218"/>
      <c r="D344" s="218"/>
      <c r="E344" s="218"/>
      <c r="F344" s="45" t="s">
        <v>10</v>
      </c>
      <c r="G344" s="4">
        <v>1</v>
      </c>
      <c r="H344" s="4">
        <v>1</v>
      </c>
      <c r="I344" s="87">
        <v>1</v>
      </c>
      <c r="J344" s="185">
        <v>0</v>
      </c>
      <c r="K344" s="185">
        <f t="shared" si="192"/>
        <v>0</v>
      </c>
      <c r="L344" s="185">
        <f t="shared" si="193"/>
        <v>0</v>
      </c>
      <c r="M344" s="185">
        <f t="shared" si="194"/>
        <v>0</v>
      </c>
      <c r="N344" s="185">
        <v>0</v>
      </c>
      <c r="O344" s="185">
        <f t="shared" si="195"/>
        <v>0</v>
      </c>
      <c r="P344" s="185">
        <f t="shared" si="196"/>
        <v>0</v>
      </c>
      <c r="Q344" s="185">
        <f t="shared" si="197"/>
        <v>0</v>
      </c>
      <c r="R344" s="185">
        <v>0</v>
      </c>
      <c r="S344" s="185">
        <f t="shared" si="198"/>
        <v>0</v>
      </c>
      <c r="T344" s="185">
        <f t="shared" si="199"/>
        <v>0</v>
      </c>
      <c r="U344" s="185">
        <f t="shared" si="200"/>
        <v>0</v>
      </c>
      <c r="V344" s="185">
        <v>0</v>
      </c>
      <c r="W344" s="185">
        <f t="shared" si="201"/>
        <v>0</v>
      </c>
      <c r="X344" s="185">
        <f>H344*V344/100</f>
        <v>0</v>
      </c>
      <c r="Y344" s="185">
        <f>I344*V344/100</f>
        <v>0</v>
      </c>
    </row>
    <row r="345" spans="2:25" ht="16.5" thickBot="1" x14ac:dyDescent="0.3">
      <c r="B345" s="222"/>
      <c r="C345" s="219"/>
      <c r="D345" s="219"/>
      <c r="E345" s="219"/>
      <c r="F345" s="49" t="s">
        <v>19</v>
      </c>
      <c r="G345" s="189">
        <v>3</v>
      </c>
      <c r="H345" s="189">
        <v>4</v>
      </c>
      <c r="I345" s="74">
        <v>4</v>
      </c>
      <c r="J345" s="185">
        <v>0</v>
      </c>
      <c r="K345" s="185">
        <f t="shared" si="192"/>
        <v>0</v>
      </c>
      <c r="L345" s="185">
        <f t="shared" si="193"/>
        <v>0</v>
      </c>
      <c r="M345" s="185">
        <f t="shared" si="194"/>
        <v>0</v>
      </c>
      <c r="N345" s="185">
        <v>0</v>
      </c>
      <c r="O345" s="185">
        <f t="shared" si="195"/>
        <v>0</v>
      </c>
      <c r="P345" s="185">
        <f t="shared" si="196"/>
        <v>0</v>
      </c>
      <c r="Q345" s="185">
        <f t="shared" si="197"/>
        <v>0</v>
      </c>
      <c r="R345" s="185">
        <v>99.8</v>
      </c>
      <c r="S345" s="185">
        <f t="shared" si="198"/>
        <v>2.9939999999999998</v>
      </c>
      <c r="T345" s="185">
        <f t="shared" si="199"/>
        <v>3.992</v>
      </c>
      <c r="U345" s="185">
        <f t="shared" si="200"/>
        <v>3.992</v>
      </c>
      <c r="V345" s="185">
        <v>374</v>
      </c>
      <c r="W345" s="185">
        <f t="shared" si="201"/>
        <v>11.22</v>
      </c>
      <c r="X345" s="185">
        <f>H345*V345/100</f>
        <v>14.96</v>
      </c>
      <c r="Y345" s="185">
        <f>I345*V345/100</f>
        <v>14.96</v>
      </c>
    </row>
    <row r="346" spans="2:25" ht="31.5" customHeight="1" x14ac:dyDescent="0.25">
      <c r="B346" s="249" t="s">
        <v>76</v>
      </c>
      <c r="C346" s="218" t="s">
        <v>73</v>
      </c>
      <c r="D346" s="218" t="s">
        <v>74</v>
      </c>
      <c r="E346" s="218" t="s">
        <v>75</v>
      </c>
      <c r="F346" s="9" t="s">
        <v>72</v>
      </c>
      <c r="G346" s="97">
        <v>37</v>
      </c>
      <c r="H346" s="97">
        <v>56</v>
      </c>
      <c r="I346" s="98">
        <v>74</v>
      </c>
      <c r="J346" s="185">
        <v>67.7</v>
      </c>
      <c r="K346" s="185">
        <f t="shared" si="192"/>
        <v>25.048999999999999</v>
      </c>
      <c r="L346" s="185">
        <f t="shared" si="193"/>
        <v>37.912000000000006</v>
      </c>
      <c r="M346" s="185">
        <f t="shared" si="194"/>
        <v>50.097999999999999</v>
      </c>
      <c r="N346" s="185">
        <v>18.899999999999999</v>
      </c>
      <c r="O346" s="185">
        <f t="shared" si="195"/>
        <v>6.9929999999999994</v>
      </c>
      <c r="P346" s="185">
        <f t="shared" si="196"/>
        <v>10.583999999999998</v>
      </c>
      <c r="Q346" s="185">
        <f t="shared" si="197"/>
        <v>13.985999999999999</v>
      </c>
      <c r="R346" s="185">
        <v>12.4</v>
      </c>
      <c r="S346" s="185">
        <f t="shared" si="198"/>
        <v>4.5880000000000001</v>
      </c>
      <c r="T346" s="185">
        <f t="shared" si="199"/>
        <v>6.944</v>
      </c>
      <c r="U346" s="185">
        <f t="shared" si="200"/>
        <v>9.1760000000000002</v>
      </c>
      <c r="V346" s="185">
        <v>187</v>
      </c>
      <c r="W346" s="185">
        <f t="shared" si="201"/>
        <v>69.19</v>
      </c>
      <c r="X346" s="185">
        <f>(H346*V346)/100</f>
        <v>104.72</v>
      </c>
      <c r="Y346" s="185">
        <f>(I346*V346)/100</f>
        <v>138.38</v>
      </c>
    </row>
    <row r="347" spans="2:25" ht="31.5" x14ac:dyDescent="0.25">
      <c r="B347" s="250"/>
      <c r="C347" s="205"/>
      <c r="D347" s="205"/>
      <c r="E347" s="205"/>
      <c r="F347" s="10" t="s">
        <v>47</v>
      </c>
      <c r="G347" s="95">
        <v>9</v>
      </c>
      <c r="H347" s="95">
        <v>14</v>
      </c>
      <c r="I347" s="96">
        <v>10</v>
      </c>
      <c r="J347" s="185">
        <v>11.1</v>
      </c>
      <c r="K347" s="185">
        <f t="shared" si="192"/>
        <v>0.99899999999999989</v>
      </c>
      <c r="L347" s="185">
        <f t="shared" si="193"/>
        <v>1.554</v>
      </c>
      <c r="M347" s="185">
        <f t="shared" si="194"/>
        <v>1.1100000000000001</v>
      </c>
      <c r="N347" s="185">
        <v>1.5</v>
      </c>
      <c r="O347" s="185">
        <f t="shared" si="195"/>
        <v>0.13500000000000001</v>
      </c>
      <c r="P347" s="185">
        <f t="shared" si="196"/>
        <v>0.21</v>
      </c>
      <c r="Q347" s="185">
        <f t="shared" si="197"/>
        <v>0.15</v>
      </c>
      <c r="R347" s="185">
        <v>67.8</v>
      </c>
      <c r="S347" s="185">
        <f t="shared" si="198"/>
        <v>6.1019999999999994</v>
      </c>
      <c r="T347" s="185">
        <f t="shared" si="199"/>
        <v>9.4919999999999991</v>
      </c>
      <c r="U347" s="185">
        <f t="shared" si="200"/>
        <v>6.78</v>
      </c>
      <c r="V347" s="185">
        <v>329</v>
      </c>
      <c r="W347" s="185">
        <f t="shared" si="201"/>
        <v>29.61</v>
      </c>
      <c r="X347" s="185">
        <f t="shared" ref="X347:X364" si="202">H347*V347/100</f>
        <v>46.06</v>
      </c>
      <c r="Y347" s="185">
        <f t="shared" ref="Y347:Y364" si="203">I347*V347/100</f>
        <v>32.9</v>
      </c>
    </row>
    <row r="348" spans="2:25" ht="15.75" x14ac:dyDescent="0.25">
      <c r="B348" s="250"/>
      <c r="C348" s="205"/>
      <c r="D348" s="205"/>
      <c r="E348" s="205"/>
      <c r="F348" s="3" t="s">
        <v>58</v>
      </c>
      <c r="G348" s="95">
        <v>12</v>
      </c>
      <c r="H348" s="95">
        <v>17</v>
      </c>
      <c r="I348" s="96">
        <v>24</v>
      </c>
      <c r="J348" s="185">
        <v>7</v>
      </c>
      <c r="K348" s="185">
        <f t="shared" si="192"/>
        <v>0.84</v>
      </c>
      <c r="L348" s="185">
        <f t="shared" si="193"/>
        <v>1.19</v>
      </c>
      <c r="M348" s="185">
        <f t="shared" si="194"/>
        <v>1.68</v>
      </c>
      <c r="N348" s="185">
        <v>7.9</v>
      </c>
      <c r="O348" s="185">
        <f t="shared" si="195"/>
        <v>0.94800000000000006</v>
      </c>
      <c r="P348" s="185">
        <f t="shared" si="196"/>
        <v>1.3430000000000002</v>
      </c>
      <c r="Q348" s="185">
        <f t="shared" si="197"/>
        <v>1.8960000000000001</v>
      </c>
      <c r="R348" s="185">
        <v>9.5</v>
      </c>
      <c r="S348" s="185">
        <f t="shared" si="198"/>
        <v>1.1399999999999999</v>
      </c>
      <c r="T348" s="185">
        <f t="shared" si="199"/>
        <v>1.615</v>
      </c>
      <c r="U348" s="185">
        <f t="shared" si="200"/>
        <v>2.2799999999999998</v>
      </c>
      <c r="V348" s="185">
        <v>135</v>
      </c>
      <c r="W348" s="185">
        <f t="shared" si="201"/>
        <v>16.2</v>
      </c>
      <c r="X348" s="185">
        <f t="shared" si="202"/>
        <v>22.95</v>
      </c>
      <c r="Y348" s="185">
        <f t="shared" si="203"/>
        <v>32.4</v>
      </c>
    </row>
    <row r="349" spans="2:25" ht="15.75" x14ac:dyDescent="0.25">
      <c r="B349" s="250"/>
      <c r="C349" s="205"/>
      <c r="D349" s="205"/>
      <c r="E349" s="205"/>
      <c r="F349" s="3" t="s">
        <v>34</v>
      </c>
      <c r="G349" s="95">
        <v>5</v>
      </c>
      <c r="H349" s="95">
        <v>8</v>
      </c>
      <c r="I349" s="96">
        <v>10</v>
      </c>
      <c r="J349" s="185">
        <v>12.2</v>
      </c>
      <c r="K349" s="185">
        <f t="shared" si="192"/>
        <v>0.61</v>
      </c>
      <c r="L349" s="185">
        <f t="shared" si="193"/>
        <v>0.97599999999999998</v>
      </c>
      <c r="M349" s="185">
        <f t="shared" si="194"/>
        <v>1.22</v>
      </c>
      <c r="N349" s="185">
        <v>1.5</v>
      </c>
      <c r="O349" s="185">
        <f t="shared" si="195"/>
        <v>7.4999999999999997E-2</v>
      </c>
      <c r="P349" s="185">
        <f t="shared" si="196"/>
        <v>0.12</v>
      </c>
      <c r="Q349" s="185">
        <f t="shared" si="197"/>
        <v>0.15</v>
      </c>
      <c r="R349" s="185">
        <v>76.5</v>
      </c>
      <c r="S349" s="185">
        <f t="shared" si="198"/>
        <v>3.8250000000000002</v>
      </c>
      <c r="T349" s="185">
        <f t="shared" si="199"/>
        <v>6.12</v>
      </c>
      <c r="U349" s="185">
        <f t="shared" si="200"/>
        <v>7.65</v>
      </c>
      <c r="V349" s="185">
        <v>368</v>
      </c>
      <c r="W349" s="185">
        <f t="shared" si="201"/>
        <v>18.399999999999999</v>
      </c>
      <c r="X349" s="185">
        <f t="shared" si="202"/>
        <v>29.44</v>
      </c>
      <c r="Y349" s="185">
        <f t="shared" si="203"/>
        <v>36.799999999999997</v>
      </c>
    </row>
    <row r="350" spans="2:25" ht="15.75" x14ac:dyDescent="0.25">
      <c r="B350" s="250"/>
      <c r="C350" s="205"/>
      <c r="D350" s="205"/>
      <c r="E350" s="205"/>
      <c r="F350" s="3" t="s">
        <v>35</v>
      </c>
      <c r="G350" s="189">
        <v>3</v>
      </c>
      <c r="H350" s="189">
        <v>5</v>
      </c>
      <c r="I350" s="74">
        <v>6</v>
      </c>
      <c r="J350" s="185">
        <v>0</v>
      </c>
      <c r="K350" s="185">
        <f t="shared" si="192"/>
        <v>0</v>
      </c>
      <c r="L350" s="185">
        <f t="shared" si="193"/>
        <v>0</v>
      </c>
      <c r="M350" s="185">
        <f t="shared" si="194"/>
        <v>0</v>
      </c>
      <c r="N350" s="185">
        <v>99.9</v>
      </c>
      <c r="O350" s="185">
        <f t="shared" si="195"/>
        <v>2.9970000000000003</v>
      </c>
      <c r="P350" s="185">
        <f t="shared" si="196"/>
        <v>4.9950000000000001</v>
      </c>
      <c r="Q350" s="185">
        <f t="shared" si="197"/>
        <v>5.9940000000000007</v>
      </c>
      <c r="R350" s="185">
        <v>0</v>
      </c>
      <c r="S350" s="185">
        <f t="shared" si="198"/>
        <v>0</v>
      </c>
      <c r="T350" s="185">
        <f t="shared" si="199"/>
        <v>0</v>
      </c>
      <c r="U350" s="185">
        <f t="shared" si="200"/>
        <v>0</v>
      </c>
      <c r="V350" s="185">
        <v>899</v>
      </c>
      <c r="W350" s="185">
        <f t="shared" si="201"/>
        <v>26.97</v>
      </c>
      <c r="X350" s="185">
        <f t="shared" si="202"/>
        <v>44.95</v>
      </c>
      <c r="Y350" s="185">
        <f t="shared" si="203"/>
        <v>53.94</v>
      </c>
    </row>
    <row r="351" spans="2:25" ht="16.5" thickBot="1" x14ac:dyDescent="0.3">
      <c r="B351" s="250"/>
      <c r="C351" s="205"/>
      <c r="D351" s="205"/>
      <c r="E351" s="205"/>
      <c r="F351" s="3" t="s">
        <v>10</v>
      </c>
      <c r="G351" s="189">
        <v>1</v>
      </c>
      <c r="H351" s="189">
        <v>1</v>
      </c>
      <c r="I351" s="74">
        <v>1</v>
      </c>
      <c r="J351" s="185">
        <v>0</v>
      </c>
      <c r="K351" s="185">
        <f t="shared" si="192"/>
        <v>0</v>
      </c>
      <c r="L351" s="185">
        <f t="shared" si="193"/>
        <v>0</v>
      </c>
      <c r="M351" s="185">
        <f t="shared" si="194"/>
        <v>0</v>
      </c>
      <c r="N351" s="185">
        <v>0</v>
      </c>
      <c r="O351" s="185">
        <f t="shared" si="195"/>
        <v>0</v>
      </c>
      <c r="P351" s="185">
        <f t="shared" si="196"/>
        <v>0</v>
      </c>
      <c r="Q351" s="185">
        <f t="shared" si="197"/>
        <v>0</v>
      </c>
      <c r="R351" s="185">
        <v>0</v>
      </c>
      <c r="S351" s="185">
        <f t="shared" si="198"/>
        <v>0</v>
      </c>
      <c r="T351" s="185">
        <f t="shared" si="199"/>
        <v>0</v>
      </c>
      <c r="U351" s="185">
        <f t="shared" si="200"/>
        <v>0</v>
      </c>
      <c r="V351" s="185">
        <v>0</v>
      </c>
      <c r="W351" s="185">
        <f t="shared" si="201"/>
        <v>0</v>
      </c>
      <c r="X351" s="185">
        <f t="shared" si="202"/>
        <v>0</v>
      </c>
      <c r="Y351" s="185">
        <f t="shared" si="203"/>
        <v>0</v>
      </c>
    </row>
    <row r="352" spans="2:25" ht="13.5" customHeight="1" x14ac:dyDescent="0.25">
      <c r="B352" s="215" t="s">
        <v>66</v>
      </c>
      <c r="C352" s="290">
        <v>20</v>
      </c>
      <c r="D352" s="268">
        <v>20</v>
      </c>
      <c r="E352" s="268">
        <v>20</v>
      </c>
      <c r="F352" s="3" t="s">
        <v>63</v>
      </c>
      <c r="G352" s="4">
        <v>20</v>
      </c>
      <c r="H352" s="4">
        <v>20</v>
      </c>
      <c r="I352" s="4">
        <v>20</v>
      </c>
      <c r="J352" s="185">
        <v>2</v>
      </c>
      <c r="K352" s="185">
        <f t="shared" si="192"/>
        <v>0.4</v>
      </c>
      <c r="L352" s="185">
        <f t="shared" si="193"/>
        <v>0.4</v>
      </c>
      <c r="M352" s="185">
        <f t="shared" si="194"/>
        <v>0.4</v>
      </c>
      <c r="N352" s="185">
        <v>0.1</v>
      </c>
      <c r="O352" s="185">
        <f t="shared" si="195"/>
        <v>0.02</v>
      </c>
      <c r="P352" s="185">
        <f t="shared" si="196"/>
        <v>0.02</v>
      </c>
      <c r="Q352" s="185">
        <f t="shared" si="197"/>
        <v>0.02</v>
      </c>
      <c r="R352" s="185">
        <v>1.2</v>
      </c>
      <c r="S352" s="185">
        <f t="shared" si="198"/>
        <v>0.24</v>
      </c>
      <c r="T352" s="185">
        <f t="shared" si="199"/>
        <v>0.24</v>
      </c>
      <c r="U352" s="185">
        <f t="shared" si="200"/>
        <v>0.24</v>
      </c>
      <c r="V352" s="185">
        <v>13</v>
      </c>
      <c r="W352" s="185">
        <f t="shared" si="201"/>
        <v>2.6</v>
      </c>
      <c r="X352" s="185">
        <f t="shared" si="202"/>
        <v>2.6</v>
      </c>
      <c r="Y352" s="185">
        <f t="shared" si="203"/>
        <v>2.6</v>
      </c>
    </row>
    <row r="353" spans="2:25" ht="15.75" customHeight="1" x14ac:dyDescent="0.25">
      <c r="B353" s="215"/>
      <c r="C353" s="291"/>
      <c r="D353" s="269"/>
      <c r="E353" s="269"/>
      <c r="F353" s="3" t="s">
        <v>35</v>
      </c>
      <c r="G353" s="189">
        <v>4</v>
      </c>
      <c r="H353" s="189">
        <v>4</v>
      </c>
      <c r="I353" s="189">
        <v>4</v>
      </c>
      <c r="J353" s="185">
        <v>0</v>
      </c>
      <c r="K353" s="185">
        <f t="shared" si="192"/>
        <v>0</v>
      </c>
      <c r="L353" s="185">
        <f t="shared" si="193"/>
        <v>0</v>
      </c>
      <c r="M353" s="185">
        <f t="shared" si="194"/>
        <v>0</v>
      </c>
      <c r="N353" s="185">
        <v>99.9</v>
      </c>
      <c r="O353" s="185">
        <f t="shared" si="195"/>
        <v>3.9960000000000004</v>
      </c>
      <c r="P353" s="185">
        <f t="shared" si="196"/>
        <v>3.9960000000000004</v>
      </c>
      <c r="Q353" s="185">
        <f t="shared" si="197"/>
        <v>3.9960000000000004</v>
      </c>
      <c r="R353" s="185">
        <v>0</v>
      </c>
      <c r="S353" s="185">
        <f t="shared" si="198"/>
        <v>0</v>
      </c>
      <c r="T353" s="185">
        <f t="shared" si="199"/>
        <v>0</v>
      </c>
      <c r="U353" s="185">
        <f t="shared" si="200"/>
        <v>0</v>
      </c>
      <c r="V353" s="185">
        <v>899</v>
      </c>
      <c r="W353" s="185">
        <f t="shared" si="201"/>
        <v>35.96</v>
      </c>
      <c r="X353" s="185">
        <f t="shared" si="202"/>
        <v>35.96</v>
      </c>
      <c r="Y353" s="185">
        <f t="shared" si="203"/>
        <v>35.96</v>
      </c>
    </row>
    <row r="354" spans="2:25" ht="15.75" x14ac:dyDescent="0.25">
      <c r="B354" s="215"/>
      <c r="C354" s="291"/>
      <c r="D354" s="269"/>
      <c r="E354" s="269"/>
      <c r="F354" s="3" t="s">
        <v>64</v>
      </c>
      <c r="G354" s="4">
        <v>10</v>
      </c>
      <c r="H354" s="4">
        <v>10</v>
      </c>
      <c r="I354" s="4">
        <v>10</v>
      </c>
      <c r="J354" s="185">
        <v>11.1</v>
      </c>
      <c r="K354" s="185">
        <f t="shared" si="192"/>
        <v>1.1100000000000001</v>
      </c>
      <c r="L354" s="185">
        <f t="shared" si="193"/>
        <v>1.1100000000000001</v>
      </c>
      <c r="M354" s="185">
        <f t="shared" si="194"/>
        <v>1.1100000000000001</v>
      </c>
      <c r="N354" s="185">
        <v>1.5</v>
      </c>
      <c r="O354" s="185">
        <f t="shared" si="195"/>
        <v>0.15</v>
      </c>
      <c r="P354" s="185">
        <f t="shared" si="196"/>
        <v>0.15</v>
      </c>
      <c r="Q354" s="185">
        <f t="shared" si="197"/>
        <v>0.15</v>
      </c>
      <c r="R354" s="185">
        <v>67.8</v>
      </c>
      <c r="S354" s="185">
        <f t="shared" si="198"/>
        <v>6.78</v>
      </c>
      <c r="T354" s="185">
        <f t="shared" si="199"/>
        <v>6.78</v>
      </c>
      <c r="U354" s="185">
        <f t="shared" si="200"/>
        <v>6.78</v>
      </c>
      <c r="V354" s="185">
        <v>329</v>
      </c>
      <c r="W354" s="185">
        <f t="shared" si="201"/>
        <v>32.9</v>
      </c>
      <c r="X354" s="185">
        <f t="shared" si="202"/>
        <v>32.9</v>
      </c>
      <c r="Y354" s="185">
        <f t="shared" si="203"/>
        <v>32.9</v>
      </c>
    </row>
    <row r="355" spans="2:25" ht="15.75" x14ac:dyDescent="0.25">
      <c r="B355" s="215"/>
      <c r="C355" s="291"/>
      <c r="D355" s="269"/>
      <c r="E355" s="269"/>
      <c r="F355" s="3" t="s">
        <v>65</v>
      </c>
      <c r="G355" s="4">
        <v>20</v>
      </c>
      <c r="H355" s="4">
        <v>20</v>
      </c>
      <c r="I355" s="4">
        <v>20</v>
      </c>
      <c r="J355" s="185">
        <v>3.6</v>
      </c>
      <c r="K355" s="185">
        <f t="shared" si="192"/>
        <v>0.72</v>
      </c>
      <c r="L355" s="185">
        <f t="shared" si="193"/>
        <v>0.72</v>
      </c>
      <c r="M355" s="185">
        <f t="shared" si="194"/>
        <v>0.72</v>
      </c>
      <c r="N355" s="185">
        <v>0</v>
      </c>
      <c r="O355" s="185">
        <f t="shared" si="195"/>
        <v>0</v>
      </c>
      <c r="P355" s="185">
        <f t="shared" si="196"/>
        <v>0</v>
      </c>
      <c r="Q355" s="185">
        <f t="shared" si="197"/>
        <v>0</v>
      </c>
      <c r="R355" s="185">
        <v>11.8</v>
      </c>
      <c r="S355" s="185">
        <f t="shared" si="198"/>
        <v>2.36</v>
      </c>
      <c r="T355" s="185">
        <f t="shared" si="199"/>
        <v>2.36</v>
      </c>
      <c r="U355" s="185">
        <f t="shared" si="200"/>
        <v>2.36</v>
      </c>
      <c r="V355" s="185">
        <v>63</v>
      </c>
      <c r="W355" s="185">
        <f t="shared" si="201"/>
        <v>12.6</v>
      </c>
      <c r="X355" s="185">
        <f t="shared" si="202"/>
        <v>12.6</v>
      </c>
      <c r="Y355" s="185">
        <f t="shared" si="203"/>
        <v>12.6</v>
      </c>
    </row>
    <row r="356" spans="2:25" ht="15.75" x14ac:dyDescent="0.25">
      <c r="B356" s="215"/>
      <c r="C356" s="291"/>
      <c r="D356" s="269"/>
      <c r="E356" s="269"/>
      <c r="F356" s="3" t="s">
        <v>16</v>
      </c>
      <c r="G356" s="4">
        <v>16</v>
      </c>
      <c r="H356" s="4">
        <v>16</v>
      </c>
      <c r="I356" s="4">
        <v>16</v>
      </c>
      <c r="J356" s="185">
        <v>1.3</v>
      </c>
      <c r="K356" s="185">
        <f t="shared" si="192"/>
        <v>0.20800000000000002</v>
      </c>
      <c r="L356" s="185">
        <f t="shared" si="193"/>
        <v>0.20800000000000002</v>
      </c>
      <c r="M356" s="185">
        <f t="shared" si="194"/>
        <v>0.20800000000000002</v>
      </c>
      <c r="N356" s="185">
        <v>0.1</v>
      </c>
      <c r="O356" s="185">
        <f t="shared" si="195"/>
        <v>1.6E-2</v>
      </c>
      <c r="P356" s="185">
        <f t="shared" si="196"/>
        <v>1.6E-2</v>
      </c>
      <c r="Q356" s="185">
        <f t="shared" si="197"/>
        <v>1.6E-2</v>
      </c>
      <c r="R356" s="185">
        <v>7</v>
      </c>
      <c r="S356" s="185">
        <f t="shared" si="198"/>
        <v>1.1200000000000001</v>
      </c>
      <c r="T356" s="185">
        <f t="shared" si="199"/>
        <v>1.1200000000000001</v>
      </c>
      <c r="U356" s="185">
        <f t="shared" si="200"/>
        <v>1.1200000000000001</v>
      </c>
      <c r="V356" s="185">
        <v>33</v>
      </c>
      <c r="W356" s="185">
        <f t="shared" si="201"/>
        <v>5.28</v>
      </c>
      <c r="X356" s="185">
        <f t="shared" si="202"/>
        <v>5.28</v>
      </c>
      <c r="Y356" s="185">
        <f t="shared" si="203"/>
        <v>5.28</v>
      </c>
    </row>
    <row r="357" spans="2:25" ht="15.75" x14ac:dyDescent="0.25">
      <c r="B357" s="215"/>
      <c r="C357" s="291"/>
      <c r="D357" s="269"/>
      <c r="E357" s="269"/>
      <c r="F357" s="3" t="s">
        <v>11</v>
      </c>
      <c r="G357" s="4">
        <v>4</v>
      </c>
      <c r="H357" s="4">
        <v>4</v>
      </c>
      <c r="I357" s="4">
        <v>4</v>
      </c>
      <c r="J357" s="185">
        <v>1.7</v>
      </c>
      <c r="K357" s="185">
        <f t="shared" si="192"/>
        <v>6.8000000000000005E-2</v>
      </c>
      <c r="L357" s="185">
        <f t="shared" si="193"/>
        <v>6.8000000000000005E-2</v>
      </c>
      <c r="M357" s="185">
        <f t="shared" si="194"/>
        <v>6.8000000000000005E-2</v>
      </c>
      <c r="N357" s="185">
        <v>0</v>
      </c>
      <c r="O357" s="185">
        <f t="shared" si="195"/>
        <v>0</v>
      </c>
      <c r="P357" s="185">
        <f t="shared" si="196"/>
        <v>0</v>
      </c>
      <c r="Q357" s="185">
        <f t="shared" si="197"/>
        <v>0</v>
      </c>
      <c r="R357" s="185">
        <v>9.5</v>
      </c>
      <c r="S357" s="185">
        <f t="shared" si="198"/>
        <v>0.38</v>
      </c>
      <c r="T357" s="185">
        <f t="shared" si="199"/>
        <v>0.38</v>
      </c>
      <c r="U357" s="185">
        <f t="shared" si="200"/>
        <v>0.38</v>
      </c>
      <c r="V357" s="185">
        <v>43</v>
      </c>
      <c r="W357" s="185">
        <f t="shared" si="201"/>
        <v>1.72</v>
      </c>
      <c r="X357" s="185">
        <f t="shared" si="202"/>
        <v>1.72</v>
      </c>
      <c r="Y357" s="185">
        <f t="shared" si="203"/>
        <v>1.72</v>
      </c>
    </row>
    <row r="358" spans="2:25" ht="15.75" x14ac:dyDescent="0.25">
      <c r="B358" s="215"/>
      <c r="C358" s="291"/>
      <c r="D358" s="269"/>
      <c r="E358" s="269"/>
      <c r="F358" s="3" t="s">
        <v>19</v>
      </c>
      <c r="G358" s="4">
        <v>3</v>
      </c>
      <c r="H358" s="4">
        <v>3</v>
      </c>
      <c r="I358" s="4">
        <v>3</v>
      </c>
      <c r="J358" s="185">
        <v>0</v>
      </c>
      <c r="K358" s="185">
        <f t="shared" si="192"/>
        <v>0</v>
      </c>
      <c r="L358" s="185">
        <f t="shared" si="193"/>
        <v>0</v>
      </c>
      <c r="M358" s="185">
        <f t="shared" si="194"/>
        <v>0</v>
      </c>
      <c r="N358" s="185">
        <v>0</v>
      </c>
      <c r="O358" s="185">
        <f t="shared" si="195"/>
        <v>0</v>
      </c>
      <c r="P358" s="185">
        <f t="shared" si="196"/>
        <v>0</v>
      </c>
      <c r="Q358" s="185">
        <f t="shared" si="197"/>
        <v>0</v>
      </c>
      <c r="R358" s="185">
        <v>99.8</v>
      </c>
      <c r="S358" s="185">
        <f t="shared" si="198"/>
        <v>2.9939999999999998</v>
      </c>
      <c r="T358" s="185">
        <f t="shared" si="199"/>
        <v>2.9939999999999998</v>
      </c>
      <c r="U358" s="185">
        <f t="shared" si="200"/>
        <v>2.9939999999999998</v>
      </c>
      <c r="V358" s="185">
        <v>374</v>
      </c>
      <c r="W358" s="185">
        <f t="shared" si="201"/>
        <v>11.22</v>
      </c>
      <c r="X358" s="185">
        <f t="shared" si="202"/>
        <v>11.22</v>
      </c>
      <c r="Y358" s="185">
        <f t="shared" si="203"/>
        <v>11.22</v>
      </c>
    </row>
    <row r="359" spans="2:25" ht="15.75" x14ac:dyDescent="0.25">
      <c r="B359" s="215"/>
      <c r="C359" s="292"/>
      <c r="D359" s="270"/>
      <c r="E359" s="270"/>
      <c r="F359" s="3" t="s">
        <v>10</v>
      </c>
      <c r="G359" s="4">
        <v>1</v>
      </c>
      <c r="H359" s="4">
        <v>1</v>
      </c>
      <c r="I359" s="4">
        <v>1</v>
      </c>
      <c r="J359" s="185">
        <v>0</v>
      </c>
      <c r="K359" s="185">
        <f t="shared" si="192"/>
        <v>0</v>
      </c>
      <c r="L359" s="185">
        <f t="shared" si="193"/>
        <v>0</v>
      </c>
      <c r="M359" s="185">
        <f t="shared" si="194"/>
        <v>0</v>
      </c>
      <c r="N359" s="185">
        <v>0</v>
      </c>
      <c r="O359" s="185">
        <f t="shared" si="195"/>
        <v>0</v>
      </c>
      <c r="P359" s="185">
        <f t="shared" si="196"/>
        <v>0</v>
      </c>
      <c r="Q359" s="185">
        <f t="shared" si="197"/>
        <v>0</v>
      </c>
      <c r="R359" s="185">
        <v>0</v>
      </c>
      <c r="S359" s="185">
        <f t="shared" si="198"/>
        <v>0</v>
      </c>
      <c r="T359" s="185">
        <f t="shared" si="199"/>
        <v>0</v>
      </c>
      <c r="U359" s="185">
        <f t="shared" si="200"/>
        <v>0</v>
      </c>
      <c r="V359" s="185">
        <v>0</v>
      </c>
      <c r="W359" s="185">
        <f t="shared" si="201"/>
        <v>0</v>
      </c>
      <c r="X359" s="185">
        <f t="shared" si="202"/>
        <v>0</v>
      </c>
      <c r="Y359" s="185">
        <f t="shared" si="203"/>
        <v>0</v>
      </c>
    </row>
    <row r="360" spans="2:25" ht="15.75" customHeight="1" x14ac:dyDescent="0.25">
      <c r="B360" s="259" t="s">
        <v>86</v>
      </c>
      <c r="C360" s="205">
        <v>100</v>
      </c>
      <c r="D360" s="205">
        <v>130</v>
      </c>
      <c r="E360" s="205">
        <v>150</v>
      </c>
      <c r="F360" s="45" t="s">
        <v>60</v>
      </c>
      <c r="G360" s="189">
        <v>36</v>
      </c>
      <c r="H360" s="189">
        <v>46</v>
      </c>
      <c r="I360" s="189">
        <v>56</v>
      </c>
      <c r="J360" s="198">
        <v>7</v>
      </c>
      <c r="K360" s="185">
        <f t="shared" si="192"/>
        <v>2.52</v>
      </c>
      <c r="L360" s="185">
        <f t="shared" si="193"/>
        <v>3.22</v>
      </c>
      <c r="M360" s="185">
        <f t="shared" si="194"/>
        <v>3.92</v>
      </c>
      <c r="N360" s="198">
        <v>0.6</v>
      </c>
      <c r="O360" s="185">
        <f t="shared" si="195"/>
        <v>0.21599999999999997</v>
      </c>
      <c r="P360" s="185">
        <f t="shared" si="196"/>
        <v>0.27599999999999997</v>
      </c>
      <c r="Q360" s="185">
        <f t="shared" si="197"/>
        <v>0.33600000000000002</v>
      </c>
      <c r="R360" s="198">
        <v>77.3</v>
      </c>
      <c r="S360" s="185">
        <f t="shared" si="198"/>
        <v>27.827999999999996</v>
      </c>
      <c r="T360" s="185">
        <f t="shared" si="199"/>
        <v>35.558</v>
      </c>
      <c r="U360" s="185">
        <f t="shared" si="200"/>
        <v>43.288000000000004</v>
      </c>
      <c r="V360" s="198">
        <v>323</v>
      </c>
      <c r="W360" s="185">
        <f t="shared" si="201"/>
        <v>116.28</v>
      </c>
      <c r="X360" s="185">
        <f t="shared" si="202"/>
        <v>148.58000000000001</v>
      </c>
      <c r="Y360" s="185">
        <f t="shared" si="203"/>
        <v>180.88</v>
      </c>
    </row>
    <row r="361" spans="2:25" ht="15.75" customHeight="1" x14ac:dyDescent="0.25">
      <c r="B361" s="259"/>
      <c r="C361" s="205"/>
      <c r="D361" s="205"/>
      <c r="E361" s="205"/>
      <c r="F361" s="3" t="s">
        <v>33</v>
      </c>
      <c r="G361" s="189">
        <v>5</v>
      </c>
      <c r="H361" s="189">
        <v>5</v>
      </c>
      <c r="I361" s="189">
        <v>5</v>
      </c>
      <c r="J361" s="185">
        <v>1.3</v>
      </c>
      <c r="K361" s="185">
        <f t="shared" si="192"/>
        <v>6.5000000000000002E-2</v>
      </c>
      <c r="L361" s="185">
        <f t="shared" si="193"/>
        <v>6.5000000000000002E-2</v>
      </c>
      <c r="M361" s="185">
        <f t="shared" si="194"/>
        <v>6.5000000000000002E-2</v>
      </c>
      <c r="N361" s="185">
        <v>72.5</v>
      </c>
      <c r="O361" s="185">
        <f t="shared" si="195"/>
        <v>3.625</v>
      </c>
      <c r="P361" s="185">
        <f t="shared" si="196"/>
        <v>3.625</v>
      </c>
      <c r="Q361" s="185">
        <f t="shared" si="197"/>
        <v>3.625</v>
      </c>
      <c r="R361" s="185">
        <v>0.9</v>
      </c>
      <c r="S361" s="185">
        <f t="shared" si="198"/>
        <v>4.4999999999999998E-2</v>
      </c>
      <c r="T361" s="185">
        <f t="shared" si="199"/>
        <v>4.4999999999999998E-2</v>
      </c>
      <c r="U361" s="185">
        <f t="shared" si="200"/>
        <v>4.4999999999999998E-2</v>
      </c>
      <c r="V361" s="185">
        <v>661</v>
      </c>
      <c r="W361" s="185">
        <f t="shared" si="201"/>
        <v>33.049999999999997</v>
      </c>
      <c r="X361" s="185">
        <f t="shared" si="202"/>
        <v>33.049999999999997</v>
      </c>
      <c r="Y361" s="185">
        <f t="shared" si="203"/>
        <v>33.049999999999997</v>
      </c>
    </row>
    <row r="362" spans="2:25" ht="17.25" customHeight="1" x14ac:dyDescent="0.25">
      <c r="B362" s="259"/>
      <c r="C362" s="205"/>
      <c r="D362" s="205"/>
      <c r="E362" s="205"/>
      <c r="F362" s="68" t="s">
        <v>10</v>
      </c>
      <c r="G362" s="199">
        <v>1</v>
      </c>
      <c r="H362" s="199">
        <v>1</v>
      </c>
      <c r="I362" s="199">
        <v>1</v>
      </c>
      <c r="J362" s="185">
        <v>0</v>
      </c>
      <c r="K362" s="185">
        <f t="shared" si="192"/>
        <v>0</v>
      </c>
      <c r="L362" s="185">
        <f t="shared" si="193"/>
        <v>0</v>
      </c>
      <c r="M362" s="185">
        <f t="shared" si="194"/>
        <v>0</v>
      </c>
      <c r="N362" s="185">
        <v>0</v>
      </c>
      <c r="O362" s="185">
        <f t="shared" si="195"/>
        <v>0</v>
      </c>
      <c r="P362" s="185">
        <f t="shared" si="196"/>
        <v>0</v>
      </c>
      <c r="Q362" s="185">
        <f t="shared" si="197"/>
        <v>0</v>
      </c>
      <c r="R362" s="185">
        <v>0</v>
      </c>
      <c r="S362" s="185">
        <f t="shared" si="198"/>
        <v>0</v>
      </c>
      <c r="T362" s="185">
        <f t="shared" si="199"/>
        <v>0</v>
      </c>
      <c r="U362" s="185">
        <f t="shared" si="200"/>
        <v>0</v>
      </c>
      <c r="V362" s="185">
        <v>0</v>
      </c>
      <c r="W362" s="185">
        <f t="shared" si="201"/>
        <v>0</v>
      </c>
      <c r="X362" s="185">
        <f t="shared" si="202"/>
        <v>0</v>
      </c>
      <c r="Y362" s="185">
        <f t="shared" si="203"/>
        <v>0</v>
      </c>
    </row>
    <row r="363" spans="2:25" ht="16.5" thickBot="1" x14ac:dyDescent="0.3">
      <c r="B363" s="179" t="s">
        <v>111</v>
      </c>
      <c r="C363" s="181">
        <v>200</v>
      </c>
      <c r="D363" s="181">
        <v>200</v>
      </c>
      <c r="E363" s="181">
        <v>200</v>
      </c>
      <c r="F363" s="179" t="s">
        <v>111</v>
      </c>
      <c r="G363" s="189">
        <v>200</v>
      </c>
      <c r="H363" s="189">
        <v>200</v>
      </c>
      <c r="I363" s="74">
        <v>200</v>
      </c>
      <c r="J363" s="185">
        <v>0.5</v>
      </c>
      <c r="K363" s="185">
        <f t="shared" si="192"/>
        <v>1</v>
      </c>
      <c r="L363" s="185">
        <f t="shared" si="193"/>
        <v>1</v>
      </c>
      <c r="M363" s="185">
        <f t="shared" si="194"/>
        <v>1</v>
      </c>
      <c r="N363" s="185">
        <v>0.1</v>
      </c>
      <c r="O363" s="185">
        <f t="shared" si="195"/>
        <v>0.2</v>
      </c>
      <c r="P363" s="185">
        <f t="shared" si="196"/>
        <v>0.2</v>
      </c>
      <c r="Q363" s="185">
        <f t="shared" si="197"/>
        <v>0.2</v>
      </c>
      <c r="R363" s="185">
        <v>10.1</v>
      </c>
      <c r="S363" s="185">
        <f t="shared" si="198"/>
        <v>20.2</v>
      </c>
      <c r="T363" s="185">
        <f t="shared" si="199"/>
        <v>20.2</v>
      </c>
      <c r="U363" s="185">
        <f t="shared" si="200"/>
        <v>20.2</v>
      </c>
      <c r="V363" s="185">
        <v>46</v>
      </c>
      <c r="W363" s="185">
        <f t="shared" si="201"/>
        <v>92</v>
      </c>
      <c r="X363" s="185">
        <f t="shared" si="202"/>
        <v>92</v>
      </c>
      <c r="Y363" s="25">
        <f t="shared" si="203"/>
        <v>92</v>
      </c>
    </row>
    <row r="364" spans="2:25" ht="32.25" thickBot="1" x14ac:dyDescent="0.3">
      <c r="B364" s="10" t="s">
        <v>14</v>
      </c>
      <c r="C364" s="189">
        <v>20</v>
      </c>
      <c r="D364" s="189">
        <v>35</v>
      </c>
      <c r="E364" s="189">
        <v>40</v>
      </c>
      <c r="F364" s="9" t="s">
        <v>14</v>
      </c>
      <c r="G364" s="99">
        <v>20</v>
      </c>
      <c r="H364" s="99">
        <v>35</v>
      </c>
      <c r="I364" s="100">
        <v>40</v>
      </c>
      <c r="J364" s="185">
        <v>6.5</v>
      </c>
      <c r="K364" s="183">
        <f t="shared" si="192"/>
        <v>1.3</v>
      </c>
      <c r="L364" s="183">
        <f t="shared" si="193"/>
        <v>2.2749999999999999</v>
      </c>
      <c r="M364" s="183">
        <f t="shared" si="194"/>
        <v>2.6</v>
      </c>
      <c r="N364" s="183">
        <v>1</v>
      </c>
      <c r="O364" s="183">
        <f t="shared" si="195"/>
        <v>0.2</v>
      </c>
      <c r="P364" s="183">
        <f t="shared" si="196"/>
        <v>0.35</v>
      </c>
      <c r="Q364" s="183">
        <f t="shared" si="197"/>
        <v>0.4</v>
      </c>
      <c r="R364" s="183">
        <v>40.1</v>
      </c>
      <c r="S364" s="183">
        <f t="shared" si="198"/>
        <v>8.02</v>
      </c>
      <c r="T364" s="183">
        <f t="shared" si="199"/>
        <v>14.035</v>
      </c>
      <c r="U364" s="183">
        <f t="shared" si="200"/>
        <v>16.04</v>
      </c>
      <c r="V364" s="183">
        <v>190</v>
      </c>
      <c r="W364" s="183">
        <f t="shared" si="201"/>
        <v>38</v>
      </c>
      <c r="X364" s="183">
        <f t="shared" si="202"/>
        <v>66.5</v>
      </c>
      <c r="Y364" s="183">
        <f t="shared" si="203"/>
        <v>76</v>
      </c>
    </row>
    <row r="365" spans="2:25" ht="18.75" x14ac:dyDescent="0.3">
      <c r="B365" s="24"/>
      <c r="C365" s="24"/>
      <c r="D365" s="24"/>
      <c r="E365" s="24"/>
      <c r="F365" s="24"/>
      <c r="G365" s="24"/>
      <c r="H365" s="24"/>
      <c r="I365" s="24"/>
      <c r="J365" s="107"/>
      <c r="K365" s="111">
        <f>SUM(K341:K364)</f>
        <v>35.474599999999988</v>
      </c>
      <c r="L365" s="111">
        <f>SUM(L341:L364)</f>
        <v>51.68119999999999</v>
      </c>
      <c r="M365" s="111">
        <f>SUM(M341:M364)</f>
        <v>65.18219999999998</v>
      </c>
      <c r="N365" s="111"/>
      <c r="O365" s="111">
        <f>SUM(O341:O364)</f>
        <v>22.573999999999995</v>
      </c>
      <c r="P365" s="111">
        <f>SUM(P341:P364)</f>
        <v>30.89</v>
      </c>
      <c r="Q365" s="111">
        <f>SUM(Q341:Q364)</f>
        <v>35.923999999999992</v>
      </c>
      <c r="R365" s="111"/>
      <c r="S365" s="111">
        <f>SUM(S341:S364)</f>
        <v>91.573999999999998</v>
      </c>
      <c r="T365" s="111">
        <f>SUM(T341:T364)</f>
        <v>116.84100000000001</v>
      </c>
      <c r="U365" s="111">
        <f>SUM(U341:U364)</f>
        <v>128.291</v>
      </c>
      <c r="V365" s="111"/>
      <c r="W365" s="111">
        <f>SUM(W341:W364)</f>
        <v>595.30999999999995</v>
      </c>
      <c r="X365" s="111">
        <f>SUM(X341:X364)</f>
        <v>775.86</v>
      </c>
      <c r="Y365" s="111">
        <f>SUM(Y341:Y364)</f>
        <v>863.96</v>
      </c>
    </row>
    <row r="366" spans="2:25" ht="16.5" thickBot="1" x14ac:dyDescent="0.3">
      <c r="B366" s="24" t="s">
        <v>24</v>
      </c>
      <c r="C366" s="24"/>
      <c r="D366" s="24"/>
      <c r="E366" s="24"/>
      <c r="F366" s="24"/>
      <c r="G366" s="24"/>
      <c r="H366" s="24"/>
      <c r="I366" s="24"/>
      <c r="J366" s="107"/>
      <c r="K366" s="107"/>
      <c r="L366" s="107"/>
      <c r="M366" s="107"/>
      <c r="N366" s="107"/>
      <c r="O366" s="107"/>
      <c r="P366" s="107"/>
      <c r="Q366" s="107"/>
      <c r="R366" s="107"/>
      <c r="S366" s="107"/>
      <c r="T366" s="107"/>
      <c r="U366" s="107"/>
      <c r="V366" s="107"/>
      <c r="W366" s="107"/>
      <c r="X366" s="107"/>
      <c r="Y366" s="20"/>
    </row>
    <row r="367" spans="2:25" ht="15.75" x14ac:dyDescent="0.25">
      <c r="B367" s="220" t="s">
        <v>113</v>
      </c>
      <c r="C367" s="217">
        <v>60</v>
      </c>
      <c r="D367" s="217">
        <v>100</v>
      </c>
      <c r="E367" s="217">
        <v>100</v>
      </c>
      <c r="F367" s="47" t="s">
        <v>115</v>
      </c>
      <c r="G367" s="93">
        <v>25</v>
      </c>
      <c r="H367" s="93">
        <v>41</v>
      </c>
      <c r="I367" s="94">
        <v>41</v>
      </c>
      <c r="J367" s="185">
        <v>0.6</v>
      </c>
      <c r="K367" s="185">
        <f t="shared" ref="K367:K382" si="204">G367*J367/100</f>
        <v>0.15</v>
      </c>
      <c r="L367" s="185">
        <f t="shared" ref="L367:L382" si="205">H367*J367/100</f>
        <v>0.24599999999999997</v>
      </c>
      <c r="M367" s="185">
        <f t="shared" ref="M367:M382" si="206">I367*J367/100</f>
        <v>0.24599999999999997</v>
      </c>
      <c r="N367" s="185">
        <v>0</v>
      </c>
      <c r="O367" s="185">
        <f t="shared" ref="O367:O382" si="207">G367*N367/100</f>
        <v>0</v>
      </c>
      <c r="P367" s="185">
        <f t="shared" ref="P367:P382" si="208">H367*N367/100</f>
        <v>0</v>
      </c>
      <c r="Q367" s="185">
        <f t="shared" ref="Q367:Q382" si="209">I367*N367/100</f>
        <v>0</v>
      </c>
      <c r="R367" s="185">
        <v>4.2</v>
      </c>
      <c r="S367" s="185">
        <f t="shared" ref="S367:S382" si="210">G367*R367/100</f>
        <v>1.05</v>
      </c>
      <c r="T367" s="185">
        <f t="shared" ref="T367:T382" si="211">H367*R367/100</f>
        <v>1.7220000000000002</v>
      </c>
      <c r="U367" s="185">
        <f t="shared" ref="U367:U382" si="212">I367*R367/100</f>
        <v>1.7220000000000002</v>
      </c>
      <c r="V367" s="185">
        <v>0.8</v>
      </c>
      <c r="W367" s="185">
        <f t="shared" ref="W367:W382" si="213">G367*V367/100</f>
        <v>0.2</v>
      </c>
      <c r="X367" s="185">
        <f t="shared" ref="X367:X382" si="214">H367*V367/100</f>
        <v>0.32800000000000007</v>
      </c>
      <c r="Y367" s="185">
        <v>19</v>
      </c>
    </row>
    <row r="368" spans="2:25" ht="15.75" x14ac:dyDescent="0.25">
      <c r="B368" s="221"/>
      <c r="C368" s="216"/>
      <c r="D368" s="216"/>
      <c r="E368" s="216"/>
      <c r="F368" s="3" t="s">
        <v>114</v>
      </c>
      <c r="G368" s="189">
        <v>18</v>
      </c>
      <c r="H368" s="189">
        <v>30</v>
      </c>
      <c r="I368" s="74">
        <v>30</v>
      </c>
      <c r="J368" s="185">
        <v>1.3</v>
      </c>
      <c r="K368" s="185">
        <f t="shared" si="204"/>
        <v>0.23400000000000001</v>
      </c>
      <c r="L368" s="185">
        <f t="shared" si="205"/>
        <v>0.39</v>
      </c>
      <c r="M368" s="185">
        <f t="shared" si="206"/>
        <v>0.39</v>
      </c>
      <c r="N368" s="185">
        <v>0.1</v>
      </c>
      <c r="O368" s="185">
        <f t="shared" si="207"/>
        <v>1.8000000000000002E-2</v>
      </c>
      <c r="P368" s="185">
        <f t="shared" si="208"/>
        <v>0.03</v>
      </c>
      <c r="Q368" s="185">
        <f t="shared" si="209"/>
        <v>0.03</v>
      </c>
      <c r="R368" s="185">
        <v>7</v>
      </c>
      <c r="S368" s="185">
        <f t="shared" si="210"/>
        <v>1.26</v>
      </c>
      <c r="T368" s="185">
        <f t="shared" si="211"/>
        <v>2.1</v>
      </c>
      <c r="U368" s="185">
        <f t="shared" si="212"/>
        <v>2.1</v>
      </c>
      <c r="V368" s="185">
        <v>33</v>
      </c>
      <c r="W368" s="185">
        <f t="shared" si="213"/>
        <v>5.94</v>
      </c>
      <c r="X368" s="185">
        <f t="shared" si="214"/>
        <v>9.9</v>
      </c>
      <c r="Y368" s="185">
        <f t="shared" ref="Y368:Y382" si="215">I368*V368/100</f>
        <v>9.9</v>
      </c>
    </row>
    <row r="369" spans="2:25" ht="15.75" x14ac:dyDescent="0.25">
      <c r="B369" s="222"/>
      <c r="C369" s="218"/>
      <c r="D369" s="218"/>
      <c r="E369" s="218"/>
      <c r="F369" s="61" t="s">
        <v>11</v>
      </c>
      <c r="G369" s="181">
        <v>6</v>
      </c>
      <c r="H369" s="181">
        <v>10</v>
      </c>
      <c r="I369" s="193">
        <v>10</v>
      </c>
      <c r="J369" s="185">
        <v>1.7</v>
      </c>
      <c r="K369" s="185">
        <f t="shared" si="204"/>
        <v>0.10199999999999999</v>
      </c>
      <c r="L369" s="185">
        <f t="shared" si="205"/>
        <v>0.17</v>
      </c>
      <c r="M369" s="185">
        <f t="shared" si="206"/>
        <v>0.17</v>
      </c>
      <c r="N369" s="185">
        <v>0</v>
      </c>
      <c r="O369" s="185">
        <f t="shared" si="207"/>
        <v>0</v>
      </c>
      <c r="P369" s="185">
        <f t="shared" si="208"/>
        <v>0</v>
      </c>
      <c r="Q369" s="185">
        <f t="shared" si="209"/>
        <v>0</v>
      </c>
      <c r="R369" s="185">
        <v>9.5</v>
      </c>
      <c r="S369" s="185">
        <f t="shared" si="210"/>
        <v>0.56999999999999995</v>
      </c>
      <c r="T369" s="185">
        <f t="shared" si="211"/>
        <v>0.95</v>
      </c>
      <c r="U369" s="185">
        <f t="shared" si="212"/>
        <v>0.95</v>
      </c>
      <c r="V369" s="185">
        <v>43</v>
      </c>
      <c r="W369" s="185">
        <f t="shared" si="213"/>
        <v>2.58</v>
      </c>
      <c r="X369" s="185">
        <f t="shared" si="214"/>
        <v>4.3</v>
      </c>
      <c r="Y369" s="185">
        <f t="shared" si="215"/>
        <v>4.3</v>
      </c>
    </row>
    <row r="370" spans="2:25" ht="15.75" x14ac:dyDescent="0.25">
      <c r="B370" s="222"/>
      <c r="C370" s="218"/>
      <c r="D370" s="218"/>
      <c r="E370" s="218"/>
      <c r="F370" s="45" t="s">
        <v>10</v>
      </c>
      <c r="G370" s="189">
        <v>1</v>
      </c>
      <c r="H370" s="189">
        <v>1</v>
      </c>
      <c r="I370" s="74">
        <v>1</v>
      </c>
      <c r="J370" s="185">
        <v>0</v>
      </c>
      <c r="K370" s="185">
        <f t="shared" si="204"/>
        <v>0</v>
      </c>
      <c r="L370" s="185">
        <f t="shared" si="205"/>
        <v>0</v>
      </c>
      <c r="M370" s="185">
        <f t="shared" si="206"/>
        <v>0</v>
      </c>
      <c r="N370" s="185">
        <v>0</v>
      </c>
      <c r="O370" s="185">
        <f t="shared" si="207"/>
        <v>0</v>
      </c>
      <c r="P370" s="185">
        <f t="shared" si="208"/>
        <v>0</v>
      </c>
      <c r="Q370" s="185">
        <f t="shared" si="209"/>
        <v>0</v>
      </c>
      <c r="R370" s="185">
        <v>0</v>
      </c>
      <c r="S370" s="185">
        <f t="shared" si="210"/>
        <v>0</v>
      </c>
      <c r="T370" s="185">
        <f t="shared" si="211"/>
        <v>0</v>
      </c>
      <c r="U370" s="185">
        <f t="shared" si="212"/>
        <v>0</v>
      </c>
      <c r="V370" s="185">
        <v>0</v>
      </c>
      <c r="W370" s="185">
        <f t="shared" si="213"/>
        <v>0</v>
      </c>
      <c r="X370" s="185">
        <f t="shared" si="214"/>
        <v>0</v>
      </c>
      <c r="Y370" s="185">
        <f t="shared" si="215"/>
        <v>0</v>
      </c>
    </row>
    <row r="371" spans="2:25" ht="16.5" thickBot="1" x14ac:dyDescent="0.3">
      <c r="B371" s="242"/>
      <c r="C371" s="219"/>
      <c r="D371" s="219"/>
      <c r="E371" s="219"/>
      <c r="F371" s="49" t="s">
        <v>13</v>
      </c>
      <c r="G371" s="192">
        <v>3</v>
      </c>
      <c r="H371" s="192">
        <v>4</v>
      </c>
      <c r="I371" s="86">
        <v>5</v>
      </c>
      <c r="J371" s="185">
        <v>0</v>
      </c>
      <c r="K371" s="185">
        <f t="shared" si="204"/>
        <v>0</v>
      </c>
      <c r="L371" s="185">
        <f t="shared" si="205"/>
        <v>0</v>
      </c>
      <c r="M371" s="185">
        <f t="shared" si="206"/>
        <v>0</v>
      </c>
      <c r="N371" s="185">
        <v>99.9</v>
      </c>
      <c r="O371" s="185">
        <f t="shared" si="207"/>
        <v>2.9970000000000003</v>
      </c>
      <c r="P371" s="185">
        <f t="shared" si="208"/>
        <v>3.9960000000000004</v>
      </c>
      <c r="Q371" s="185">
        <f t="shared" si="209"/>
        <v>4.9950000000000001</v>
      </c>
      <c r="R371" s="185">
        <v>0</v>
      </c>
      <c r="S371" s="185">
        <f t="shared" si="210"/>
        <v>0</v>
      </c>
      <c r="T371" s="185">
        <f t="shared" si="211"/>
        <v>0</v>
      </c>
      <c r="U371" s="185">
        <f t="shared" si="212"/>
        <v>0</v>
      </c>
      <c r="V371" s="185">
        <v>899</v>
      </c>
      <c r="W371" s="185">
        <f t="shared" si="213"/>
        <v>26.97</v>
      </c>
      <c r="X371" s="185">
        <f t="shared" si="214"/>
        <v>35.96</v>
      </c>
      <c r="Y371" s="185">
        <f t="shared" si="215"/>
        <v>44.95</v>
      </c>
    </row>
    <row r="372" spans="2:25" ht="63" x14ac:dyDescent="0.25">
      <c r="B372" s="220" t="s">
        <v>69</v>
      </c>
      <c r="C372" s="217">
        <v>200</v>
      </c>
      <c r="D372" s="217">
        <v>200</v>
      </c>
      <c r="E372" s="217">
        <v>250</v>
      </c>
      <c r="F372" s="62" t="s">
        <v>153</v>
      </c>
      <c r="G372" s="93">
        <v>109</v>
      </c>
      <c r="H372" s="93">
        <v>109</v>
      </c>
      <c r="I372" s="94">
        <v>145</v>
      </c>
      <c r="J372" s="185">
        <v>18.2</v>
      </c>
      <c r="K372" s="185">
        <f t="shared" si="204"/>
        <v>19.838000000000001</v>
      </c>
      <c r="L372" s="185">
        <f t="shared" si="205"/>
        <v>19.838000000000001</v>
      </c>
      <c r="M372" s="185">
        <f t="shared" si="206"/>
        <v>26.39</v>
      </c>
      <c r="N372" s="185">
        <v>18.399999999999999</v>
      </c>
      <c r="O372" s="185">
        <f t="shared" si="207"/>
        <v>20.055999999999997</v>
      </c>
      <c r="P372" s="185">
        <f t="shared" si="208"/>
        <v>20.055999999999997</v>
      </c>
      <c r="Q372" s="185">
        <f t="shared" si="209"/>
        <v>26.68</v>
      </c>
      <c r="R372" s="185">
        <v>0.7</v>
      </c>
      <c r="S372" s="185">
        <f t="shared" si="210"/>
        <v>0.76300000000000001</v>
      </c>
      <c r="T372" s="185">
        <f t="shared" si="211"/>
        <v>0.76300000000000001</v>
      </c>
      <c r="U372" s="185">
        <f t="shared" si="212"/>
        <v>1.0149999999999999</v>
      </c>
      <c r="V372" s="185">
        <v>241</v>
      </c>
      <c r="W372" s="185">
        <f t="shared" si="213"/>
        <v>262.69</v>
      </c>
      <c r="X372" s="185">
        <f t="shared" si="214"/>
        <v>262.69</v>
      </c>
      <c r="Y372" s="25">
        <f t="shared" si="215"/>
        <v>349.45</v>
      </c>
    </row>
    <row r="373" spans="2:25" ht="19.5" customHeight="1" x14ac:dyDescent="0.25">
      <c r="B373" s="254"/>
      <c r="C373" s="206"/>
      <c r="D373" s="206"/>
      <c r="E373" s="206"/>
      <c r="F373" s="3" t="s">
        <v>13</v>
      </c>
      <c r="G373" s="101">
        <v>5</v>
      </c>
      <c r="H373" s="101">
        <v>5</v>
      </c>
      <c r="I373" s="102">
        <v>6</v>
      </c>
      <c r="J373" s="185">
        <v>0</v>
      </c>
      <c r="K373" s="185">
        <f t="shared" si="204"/>
        <v>0</v>
      </c>
      <c r="L373" s="185">
        <f t="shared" si="205"/>
        <v>0</v>
      </c>
      <c r="M373" s="185">
        <f t="shared" si="206"/>
        <v>0</v>
      </c>
      <c r="N373" s="185">
        <v>99.9</v>
      </c>
      <c r="O373" s="185">
        <f t="shared" si="207"/>
        <v>4.9950000000000001</v>
      </c>
      <c r="P373" s="185">
        <f t="shared" si="208"/>
        <v>4.9950000000000001</v>
      </c>
      <c r="Q373" s="185">
        <f t="shared" si="209"/>
        <v>5.9940000000000007</v>
      </c>
      <c r="R373" s="185">
        <v>0</v>
      </c>
      <c r="S373" s="185">
        <f t="shared" si="210"/>
        <v>0</v>
      </c>
      <c r="T373" s="185">
        <f t="shared" si="211"/>
        <v>0</v>
      </c>
      <c r="U373" s="185">
        <f t="shared" si="212"/>
        <v>0</v>
      </c>
      <c r="V373" s="185">
        <v>899</v>
      </c>
      <c r="W373" s="185">
        <f t="shared" si="213"/>
        <v>44.95</v>
      </c>
      <c r="X373" s="185">
        <f t="shared" si="214"/>
        <v>44.95</v>
      </c>
      <c r="Y373" s="185">
        <f t="shared" si="215"/>
        <v>53.94</v>
      </c>
    </row>
    <row r="374" spans="2:25" ht="15.75" customHeight="1" x14ac:dyDescent="0.25">
      <c r="B374" s="221"/>
      <c r="C374" s="216"/>
      <c r="D374" s="216"/>
      <c r="E374" s="216"/>
      <c r="F374" s="3" t="s">
        <v>17</v>
      </c>
      <c r="G374" s="95">
        <v>80</v>
      </c>
      <c r="H374" s="95">
        <v>80</v>
      </c>
      <c r="I374" s="96">
        <v>96</v>
      </c>
      <c r="J374" s="185">
        <v>2</v>
      </c>
      <c r="K374" s="185">
        <f t="shared" si="204"/>
        <v>1.6</v>
      </c>
      <c r="L374" s="185">
        <f t="shared" si="205"/>
        <v>1.6</v>
      </c>
      <c r="M374" s="185">
        <f t="shared" si="206"/>
        <v>1.92</v>
      </c>
      <c r="N374" s="185">
        <v>0.1</v>
      </c>
      <c r="O374" s="185">
        <f t="shared" si="207"/>
        <v>0.08</v>
      </c>
      <c r="P374" s="185">
        <f t="shared" si="208"/>
        <v>0.08</v>
      </c>
      <c r="Q374" s="185">
        <f t="shared" si="209"/>
        <v>9.6000000000000016E-2</v>
      </c>
      <c r="R374" s="185">
        <v>19.7</v>
      </c>
      <c r="S374" s="185">
        <f t="shared" si="210"/>
        <v>15.76</v>
      </c>
      <c r="T374" s="185">
        <f t="shared" si="211"/>
        <v>15.76</v>
      </c>
      <c r="U374" s="185">
        <f t="shared" si="212"/>
        <v>18.911999999999999</v>
      </c>
      <c r="V374" s="185">
        <v>83</v>
      </c>
      <c r="W374" s="185">
        <f t="shared" si="213"/>
        <v>66.400000000000006</v>
      </c>
      <c r="X374" s="185">
        <f t="shared" si="214"/>
        <v>66.400000000000006</v>
      </c>
      <c r="Y374" s="185">
        <f t="shared" si="215"/>
        <v>79.680000000000007</v>
      </c>
    </row>
    <row r="375" spans="2:25" ht="19.5" customHeight="1" x14ac:dyDescent="0.25">
      <c r="B375" s="221"/>
      <c r="C375" s="216"/>
      <c r="D375" s="216"/>
      <c r="E375" s="216"/>
      <c r="F375" s="3" t="s">
        <v>16</v>
      </c>
      <c r="G375" s="95">
        <v>18</v>
      </c>
      <c r="H375" s="95">
        <v>18</v>
      </c>
      <c r="I375" s="96">
        <v>21</v>
      </c>
      <c r="J375" s="185">
        <v>1.3</v>
      </c>
      <c r="K375" s="185">
        <f t="shared" si="204"/>
        <v>0.23400000000000001</v>
      </c>
      <c r="L375" s="185">
        <f t="shared" si="205"/>
        <v>0.23400000000000001</v>
      </c>
      <c r="M375" s="185">
        <f t="shared" si="206"/>
        <v>0.27300000000000002</v>
      </c>
      <c r="N375" s="185">
        <v>0.1</v>
      </c>
      <c r="O375" s="185">
        <f t="shared" si="207"/>
        <v>1.8000000000000002E-2</v>
      </c>
      <c r="P375" s="185">
        <f t="shared" si="208"/>
        <v>1.8000000000000002E-2</v>
      </c>
      <c r="Q375" s="185">
        <f t="shared" si="209"/>
        <v>2.1000000000000001E-2</v>
      </c>
      <c r="R375" s="185">
        <v>7</v>
      </c>
      <c r="S375" s="185">
        <f t="shared" si="210"/>
        <v>1.26</v>
      </c>
      <c r="T375" s="185">
        <f t="shared" si="211"/>
        <v>1.26</v>
      </c>
      <c r="U375" s="185">
        <f t="shared" si="212"/>
        <v>1.47</v>
      </c>
      <c r="V375" s="185">
        <v>33</v>
      </c>
      <c r="W375" s="185">
        <f t="shared" si="213"/>
        <v>5.94</v>
      </c>
      <c r="X375" s="185">
        <f t="shared" si="214"/>
        <v>5.94</v>
      </c>
      <c r="Y375" s="185">
        <f t="shared" si="215"/>
        <v>6.93</v>
      </c>
    </row>
    <row r="376" spans="2:25" ht="15.75" x14ac:dyDescent="0.25">
      <c r="B376" s="221"/>
      <c r="C376" s="216"/>
      <c r="D376" s="216"/>
      <c r="E376" s="216"/>
      <c r="F376" s="3" t="s">
        <v>11</v>
      </c>
      <c r="G376" s="95">
        <v>10</v>
      </c>
      <c r="H376" s="95">
        <v>10</v>
      </c>
      <c r="I376" s="96">
        <v>12</v>
      </c>
      <c r="J376" s="185">
        <v>1.7</v>
      </c>
      <c r="K376" s="185">
        <f t="shared" si="204"/>
        <v>0.17</v>
      </c>
      <c r="L376" s="185">
        <f t="shared" si="205"/>
        <v>0.17</v>
      </c>
      <c r="M376" s="185">
        <f t="shared" si="206"/>
        <v>0.20399999999999999</v>
      </c>
      <c r="N376" s="185">
        <v>0</v>
      </c>
      <c r="O376" s="185">
        <f t="shared" si="207"/>
        <v>0</v>
      </c>
      <c r="P376" s="185">
        <f t="shared" si="208"/>
        <v>0</v>
      </c>
      <c r="Q376" s="185">
        <f t="shared" si="209"/>
        <v>0</v>
      </c>
      <c r="R376" s="185">
        <v>9.5</v>
      </c>
      <c r="S376" s="185">
        <f t="shared" si="210"/>
        <v>0.95</v>
      </c>
      <c r="T376" s="185">
        <f t="shared" si="211"/>
        <v>0.95</v>
      </c>
      <c r="U376" s="185">
        <f t="shared" si="212"/>
        <v>1.1399999999999999</v>
      </c>
      <c r="V376" s="185">
        <v>43</v>
      </c>
      <c r="W376" s="185">
        <f t="shared" si="213"/>
        <v>4.3</v>
      </c>
      <c r="X376" s="185">
        <f t="shared" si="214"/>
        <v>4.3</v>
      </c>
      <c r="Y376" s="185">
        <f t="shared" si="215"/>
        <v>5.16</v>
      </c>
    </row>
    <row r="377" spans="2:25" ht="15.75" x14ac:dyDescent="0.25">
      <c r="B377" s="221"/>
      <c r="C377" s="216"/>
      <c r="D377" s="216"/>
      <c r="E377" s="216"/>
      <c r="F377" s="3" t="s">
        <v>18</v>
      </c>
      <c r="G377" s="189">
        <v>6</v>
      </c>
      <c r="H377" s="189">
        <v>6</v>
      </c>
      <c r="I377" s="74">
        <v>7</v>
      </c>
      <c r="J377" s="185">
        <v>3.6</v>
      </c>
      <c r="K377" s="185">
        <f t="shared" si="204"/>
        <v>0.21600000000000003</v>
      </c>
      <c r="L377" s="185">
        <f t="shared" si="205"/>
        <v>0.21600000000000003</v>
      </c>
      <c r="M377" s="185">
        <f t="shared" si="206"/>
        <v>0.252</v>
      </c>
      <c r="N377" s="185">
        <v>0</v>
      </c>
      <c r="O377" s="185">
        <f t="shared" si="207"/>
        <v>0</v>
      </c>
      <c r="P377" s="185">
        <f t="shared" si="208"/>
        <v>0</v>
      </c>
      <c r="Q377" s="185">
        <f t="shared" si="209"/>
        <v>0</v>
      </c>
      <c r="R377" s="185">
        <v>11.8</v>
      </c>
      <c r="S377" s="185">
        <f t="shared" si="210"/>
        <v>0.70800000000000007</v>
      </c>
      <c r="T377" s="185">
        <f t="shared" si="211"/>
        <v>0.70800000000000007</v>
      </c>
      <c r="U377" s="185">
        <f t="shared" si="212"/>
        <v>0.82600000000000007</v>
      </c>
      <c r="V377" s="185">
        <v>63</v>
      </c>
      <c r="W377" s="185">
        <f t="shared" si="213"/>
        <v>3.78</v>
      </c>
      <c r="X377" s="185">
        <f t="shared" si="214"/>
        <v>3.78</v>
      </c>
      <c r="Y377" s="185">
        <f t="shared" si="215"/>
        <v>4.41</v>
      </c>
    </row>
    <row r="378" spans="2:25" ht="15.75" x14ac:dyDescent="0.25">
      <c r="B378" s="221"/>
      <c r="C378" s="216"/>
      <c r="D378" s="216"/>
      <c r="E378" s="216"/>
      <c r="F378" s="45" t="s">
        <v>64</v>
      </c>
      <c r="G378" s="189">
        <v>2</v>
      </c>
      <c r="H378" s="189">
        <v>2</v>
      </c>
      <c r="I378" s="74">
        <v>3</v>
      </c>
      <c r="J378" s="185">
        <v>11.1</v>
      </c>
      <c r="K378" s="185">
        <f t="shared" si="204"/>
        <v>0.222</v>
      </c>
      <c r="L378" s="185">
        <f t="shared" si="205"/>
        <v>0.222</v>
      </c>
      <c r="M378" s="185">
        <f t="shared" si="206"/>
        <v>0.33299999999999996</v>
      </c>
      <c r="N378" s="185">
        <v>1.5</v>
      </c>
      <c r="O378" s="185">
        <f t="shared" si="207"/>
        <v>0.03</v>
      </c>
      <c r="P378" s="185">
        <f t="shared" si="208"/>
        <v>0.03</v>
      </c>
      <c r="Q378" s="185">
        <f t="shared" si="209"/>
        <v>4.4999999999999998E-2</v>
      </c>
      <c r="R378" s="185">
        <v>67.8</v>
      </c>
      <c r="S378" s="185">
        <f t="shared" si="210"/>
        <v>1.3559999999999999</v>
      </c>
      <c r="T378" s="185">
        <f t="shared" si="211"/>
        <v>1.3559999999999999</v>
      </c>
      <c r="U378" s="185">
        <f t="shared" si="212"/>
        <v>2.0339999999999998</v>
      </c>
      <c r="V378" s="185">
        <v>329</v>
      </c>
      <c r="W378" s="185">
        <f t="shared" si="213"/>
        <v>6.58</v>
      </c>
      <c r="X378" s="185">
        <f t="shared" si="214"/>
        <v>6.58</v>
      </c>
      <c r="Y378" s="185">
        <f t="shared" si="215"/>
        <v>9.8699999999999992</v>
      </c>
    </row>
    <row r="379" spans="2:25" ht="15.75" customHeight="1" thickBot="1" x14ac:dyDescent="0.3">
      <c r="B379" s="242"/>
      <c r="C379" s="219"/>
      <c r="D379" s="219"/>
      <c r="E379" s="219"/>
      <c r="F379" s="37" t="s">
        <v>10</v>
      </c>
      <c r="G379" s="192">
        <v>1</v>
      </c>
      <c r="H379" s="192">
        <v>1</v>
      </c>
      <c r="I379" s="86">
        <v>1</v>
      </c>
      <c r="J379" s="185">
        <v>0</v>
      </c>
      <c r="K379" s="185">
        <f t="shared" si="204"/>
        <v>0</v>
      </c>
      <c r="L379" s="185">
        <f t="shared" si="205"/>
        <v>0</v>
      </c>
      <c r="M379" s="185">
        <f t="shared" si="206"/>
        <v>0</v>
      </c>
      <c r="N379" s="185">
        <v>0</v>
      </c>
      <c r="O379" s="185">
        <f t="shared" si="207"/>
        <v>0</v>
      </c>
      <c r="P379" s="185">
        <f t="shared" si="208"/>
        <v>0</v>
      </c>
      <c r="Q379" s="185">
        <f t="shared" si="209"/>
        <v>0</v>
      </c>
      <c r="R379" s="185">
        <v>0</v>
      </c>
      <c r="S379" s="185">
        <f t="shared" si="210"/>
        <v>0</v>
      </c>
      <c r="T379" s="185">
        <f t="shared" si="211"/>
        <v>0</v>
      </c>
      <c r="U379" s="185">
        <f t="shared" si="212"/>
        <v>0</v>
      </c>
      <c r="V379" s="185">
        <v>0</v>
      </c>
      <c r="W379" s="185">
        <f t="shared" si="213"/>
        <v>0</v>
      </c>
      <c r="X379" s="185">
        <f t="shared" si="214"/>
        <v>0</v>
      </c>
      <c r="Y379" s="185">
        <f t="shared" si="215"/>
        <v>0</v>
      </c>
    </row>
    <row r="380" spans="2:25" ht="15.75" customHeight="1" x14ac:dyDescent="0.25">
      <c r="B380" s="224" t="s">
        <v>136</v>
      </c>
      <c r="C380" s="206">
        <v>200</v>
      </c>
      <c r="D380" s="206">
        <v>200</v>
      </c>
      <c r="E380" s="206">
        <v>200</v>
      </c>
      <c r="F380" s="63" t="s">
        <v>137</v>
      </c>
      <c r="G380" s="101">
        <v>8</v>
      </c>
      <c r="H380" s="101">
        <v>8</v>
      </c>
      <c r="I380" s="102">
        <v>8</v>
      </c>
      <c r="J380" s="185">
        <v>0</v>
      </c>
      <c r="K380" s="185">
        <f t="shared" si="204"/>
        <v>0</v>
      </c>
      <c r="L380" s="185">
        <f t="shared" si="205"/>
        <v>0</v>
      </c>
      <c r="M380" s="185">
        <f t="shared" si="206"/>
        <v>0</v>
      </c>
      <c r="N380" s="185">
        <v>0</v>
      </c>
      <c r="O380" s="185">
        <f t="shared" si="207"/>
        <v>0</v>
      </c>
      <c r="P380" s="185">
        <f t="shared" si="208"/>
        <v>0</v>
      </c>
      <c r="Q380" s="185">
        <f t="shared" si="209"/>
        <v>0</v>
      </c>
      <c r="R380" s="185">
        <v>92</v>
      </c>
      <c r="S380" s="185">
        <f t="shared" si="210"/>
        <v>7.36</v>
      </c>
      <c r="T380" s="185">
        <f t="shared" si="211"/>
        <v>7.36</v>
      </c>
      <c r="U380" s="185">
        <f t="shared" si="212"/>
        <v>7.36</v>
      </c>
      <c r="V380" s="185">
        <v>368</v>
      </c>
      <c r="W380" s="185">
        <f t="shared" si="213"/>
        <v>29.44</v>
      </c>
      <c r="X380" s="185">
        <f t="shared" si="214"/>
        <v>29.44</v>
      </c>
      <c r="Y380" s="25">
        <f t="shared" si="215"/>
        <v>29.44</v>
      </c>
    </row>
    <row r="381" spans="2:25" ht="15.75" x14ac:dyDescent="0.25">
      <c r="B381" s="215"/>
      <c r="C381" s="216"/>
      <c r="D381" s="216"/>
      <c r="E381" s="216"/>
      <c r="F381" s="3" t="s">
        <v>19</v>
      </c>
      <c r="G381" s="95">
        <v>12</v>
      </c>
      <c r="H381" s="95">
        <v>12</v>
      </c>
      <c r="I381" s="96">
        <v>12</v>
      </c>
      <c r="J381" s="185">
        <v>0</v>
      </c>
      <c r="K381" s="185">
        <f t="shared" si="204"/>
        <v>0</v>
      </c>
      <c r="L381" s="185">
        <f t="shared" si="205"/>
        <v>0</v>
      </c>
      <c r="M381" s="185">
        <f t="shared" si="206"/>
        <v>0</v>
      </c>
      <c r="N381" s="185">
        <v>0</v>
      </c>
      <c r="O381" s="185">
        <f t="shared" si="207"/>
        <v>0</v>
      </c>
      <c r="P381" s="185">
        <f t="shared" si="208"/>
        <v>0</v>
      </c>
      <c r="Q381" s="185">
        <f t="shared" si="209"/>
        <v>0</v>
      </c>
      <c r="R381" s="185">
        <v>99.8</v>
      </c>
      <c r="S381" s="185">
        <f t="shared" si="210"/>
        <v>11.975999999999999</v>
      </c>
      <c r="T381" s="185">
        <f t="shared" si="211"/>
        <v>11.975999999999999</v>
      </c>
      <c r="U381" s="185">
        <f t="shared" si="212"/>
        <v>11.975999999999999</v>
      </c>
      <c r="V381" s="185">
        <v>374</v>
      </c>
      <c r="W381" s="185">
        <f t="shared" si="213"/>
        <v>44.88</v>
      </c>
      <c r="X381" s="185">
        <f t="shared" si="214"/>
        <v>44.88</v>
      </c>
      <c r="Y381" s="185">
        <f t="shared" si="215"/>
        <v>44.88</v>
      </c>
    </row>
    <row r="382" spans="2:25" ht="16.5" thickBot="1" x14ac:dyDescent="0.3">
      <c r="B382" s="215"/>
      <c r="C382" s="216"/>
      <c r="D382" s="216"/>
      <c r="E382" s="216"/>
      <c r="F382" s="3" t="s">
        <v>20</v>
      </c>
      <c r="G382" s="95">
        <v>1</v>
      </c>
      <c r="H382" s="95">
        <v>1</v>
      </c>
      <c r="I382" s="96">
        <v>1</v>
      </c>
      <c r="J382" s="185">
        <v>0.5</v>
      </c>
      <c r="K382" s="185">
        <f t="shared" si="204"/>
        <v>5.0000000000000001E-3</v>
      </c>
      <c r="L382" s="185">
        <f t="shared" si="205"/>
        <v>5.0000000000000001E-3</v>
      </c>
      <c r="M382" s="185">
        <f t="shared" si="206"/>
        <v>5.0000000000000001E-3</v>
      </c>
      <c r="N382" s="185">
        <v>0.3</v>
      </c>
      <c r="O382" s="185">
        <f t="shared" si="207"/>
        <v>3.0000000000000001E-3</v>
      </c>
      <c r="P382" s="185">
        <f t="shared" si="208"/>
        <v>3.0000000000000001E-3</v>
      </c>
      <c r="Q382" s="185">
        <f t="shared" si="209"/>
        <v>3.0000000000000001E-3</v>
      </c>
      <c r="R382" s="185">
        <v>6.5</v>
      </c>
      <c r="S382" s="185">
        <f t="shared" si="210"/>
        <v>6.5000000000000002E-2</v>
      </c>
      <c r="T382" s="185">
        <f t="shared" si="211"/>
        <v>6.5000000000000002E-2</v>
      </c>
      <c r="U382" s="185">
        <f t="shared" si="212"/>
        <v>6.5000000000000002E-2</v>
      </c>
      <c r="V382" s="185">
        <v>22</v>
      </c>
      <c r="W382" s="185">
        <f t="shared" si="213"/>
        <v>0.22</v>
      </c>
      <c r="X382" s="185">
        <f t="shared" si="214"/>
        <v>0.22</v>
      </c>
      <c r="Y382" s="185">
        <f t="shared" si="215"/>
        <v>0.22</v>
      </c>
    </row>
    <row r="383" spans="2:25" ht="32.25" thickBot="1" x14ac:dyDescent="0.3">
      <c r="B383" s="10" t="s">
        <v>14</v>
      </c>
      <c r="C383" s="189">
        <v>20</v>
      </c>
      <c r="D383" s="189">
        <v>35</v>
      </c>
      <c r="E383" s="189">
        <v>40</v>
      </c>
      <c r="F383" s="189" t="s">
        <v>14</v>
      </c>
      <c r="G383" s="99">
        <v>20</v>
      </c>
      <c r="H383" s="99">
        <v>35</v>
      </c>
      <c r="I383" s="100">
        <v>40</v>
      </c>
      <c r="J383" s="185">
        <v>6.5</v>
      </c>
      <c r="K383" s="183">
        <f t="shared" ref="K383" si="216">G383*J383/100</f>
        <v>1.3</v>
      </c>
      <c r="L383" s="183">
        <f t="shared" ref="L383" si="217">H383*J383/100</f>
        <v>2.2749999999999999</v>
      </c>
      <c r="M383" s="183">
        <f t="shared" ref="M383" si="218">I383*J383/100</f>
        <v>2.6</v>
      </c>
      <c r="N383" s="183">
        <v>1</v>
      </c>
      <c r="O383" s="183">
        <f t="shared" ref="O383" si="219">G383*N383/100</f>
        <v>0.2</v>
      </c>
      <c r="P383" s="183">
        <f t="shared" ref="P383" si="220">H383*N383/100</f>
        <v>0.35</v>
      </c>
      <c r="Q383" s="183">
        <f t="shared" ref="Q383" si="221">I383*N383/100</f>
        <v>0.4</v>
      </c>
      <c r="R383" s="183">
        <v>40.1</v>
      </c>
      <c r="S383" s="183">
        <f t="shared" ref="S383" si="222">G383*R383/100</f>
        <v>8.02</v>
      </c>
      <c r="T383" s="183">
        <f t="shared" ref="T383" si="223">H383*R383/100</f>
        <v>14.035</v>
      </c>
      <c r="U383" s="183">
        <f t="shared" ref="U383" si="224">I383*R383/100</f>
        <v>16.04</v>
      </c>
      <c r="V383" s="183">
        <v>190</v>
      </c>
      <c r="W383" s="183">
        <f t="shared" ref="W383" si="225">G383*V383/100</f>
        <v>38</v>
      </c>
      <c r="X383" s="183">
        <f t="shared" ref="X383" si="226">H383*V383/100</f>
        <v>66.5</v>
      </c>
      <c r="Y383" s="183">
        <f t="shared" ref="Y383" si="227">I383*V383/100</f>
        <v>76</v>
      </c>
    </row>
    <row r="384" spans="2:25" ht="18.75" x14ac:dyDescent="0.3">
      <c r="B384" s="20"/>
      <c r="C384" s="20"/>
      <c r="D384" s="20"/>
      <c r="E384" s="20"/>
      <c r="F384" s="20"/>
      <c r="G384" s="20"/>
      <c r="H384" s="20"/>
      <c r="I384" s="20"/>
      <c r="J384" s="107"/>
      <c r="K384" s="123">
        <f>SUM(K367:K383)</f>
        <v>24.071000000000009</v>
      </c>
      <c r="L384" s="123">
        <f>SUM(L367:L383)</f>
        <v>25.366000000000007</v>
      </c>
      <c r="M384" s="123">
        <f>SUM(M367:M383)</f>
        <v>32.782999999999994</v>
      </c>
      <c r="N384" s="123"/>
      <c r="O384" s="123">
        <f>SUM(O367:O383)</f>
        <v>28.396999999999998</v>
      </c>
      <c r="P384" s="123">
        <f>SUM(P367:P383)</f>
        <v>29.558</v>
      </c>
      <c r="Q384" s="123">
        <f>SUM(Q367:Q383)</f>
        <v>38.263999999999996</v>
      </c>
      <c r="R384" s="123"/>
      <c r="S384" s="123">
        <f>SUM(S367:S383)</f>
        <v>51.097999999999999</v>
      </c>
      <c r="T384" s="123">
        <f>SUM(T367:T383)</f>
        <v>59.004999999999995</v>
      </c>
      <c r="U384" s="123">
        <f>SUM(U367:U383)</f>
        <v>65.609999999999985</v>
      </c>
      <c r="V384" s="123"/>
      <c r="W384" s="123">
        <f>SUM(W367:W383)</f>
        <v>542.87</v>
      </c>
      <c r="X384" s="123">
        <f>SUM(X367:X383)</f>
        <v>586.16800000000001</v>
      </c>
      <c r="Y384" s="123">
        <f>SUM(Y367:Y383)</f>
        <v>738.13</v>
      </c>
    </row>
    <row r="385" spans="2:25" ht="15.75" x14ac:dyDescent="0.25">
      <c r="B385" s="215" t="s">
        <v>80</v>
      </c>
      <c r="C385" s="216">
        <v>60</v>
      </c>
      <c r="D385" s="216">
        <v>100</v>
      </c>
      <c r="E385" s="216">
        <v>100</v>
      </c>
      <c r="F385" s="3" t="s">
        <v>82</v>
      </c>
      <c r="G385" s="27">
        <v>37</v>
      </c>
      <c r="H385" s="27">
        <v>71</v>
      </c>
      <c r="I385" s="89">
        <v>71</v>
      </c>
      <c r="J385" s="185">
        <v>1.7</v>
      </c>
      <c r="K385" s="185">
        <f t="shared" ref="K385:K395" si="228">G385*J385/100</f>
        <v>0.629</v>
      </c>
      <c r="L385" s="185">
        <f t="shared" ref="L385:L395" si="229">H385*J385/100</f>
        <v>1.2070000000000001</v>
      </c>
      <c r="M385" s="185">
        <f t="shared" ref="M385:M395" si="230">I385*J385/100</f>
        <v>1.2070000000000001</v>
      </c>
      <c r="N385" s="185">
        <v>0</v>
      </c>
      <c r="O385" s="185">
        <f t="shared" ref="O385:O395" si="231">G385*N385/100</f>
        <v>0</v>
      </c>
      <c r="P385" s="185">
        <f t="shared" ref="P385:P395" si="232">H385*N385/100</f>
        <v>0</v>
      </c>
      <c r="Q385" s="185">
        <f t="shared" ref="Q385:Q395" si="233">I385*N385/100</f>
        <v>0</v>
      </c>
      <c r="R385" s="185">
        <v>10.8</v>
      </c>
      <c r="S385" s="185">
        <f t="shared" ref="S385:S395" si="234">G385*R385/100</f>
        <v>3.9960000000000004</v>
      </c>
      <c r="T385" s="185">
        <f t="shared" ref="T385:T395" si="235">H385*R385/100</f>
        <v>7.668000000000001</v>
      </c>
      <c r="U385" s="185">
        <f t="shared" ref="U385:U395" si="236">I385*R385/100</f>
        <v>7.668000000000001</v>
      </c>
      <c r="V385" s="185">
        <v>48</v>
      </c>
      <c r="W385" s="185">
        <f t="shared" ref="W385:W395" si="237">G385*V385/100</f>
        <v>17.760000000000002</v>
      </c>
      <c r="X385" s="185">
        <f t="shared" ref="X385:X395" si="238">H385*V385/100</f>
        <v>34.08</v>
      </c>
      <c r="Y385" s="185">
        <f t="shared" ref="Y385:Y395" si="239">I385*V385/100</f>
        <v>34.08</v>
      </c>
    </row>
    <row r="386" spans="2:25" ht="15.75" x14ac:dyDescent="0.25">
      <c r="B386" s="215"/>
      <c r="C386" s="216"/>
      <c r="D386" s="216"/>
      <c r="E386" s="216"/>
      <c r="F386" s="3" t="s">
        <v>83</v>
      </c>
      <c r="G386" s="4">
        <v>12</v>
      </c>
      <c r="H386" s="4">
        <v>20</v>
      </c>
      <c r="I386" s="87">
        <v>20</v>
      </c>
      <c r="J386" s="185">
        <v>0.4</v>
      </c>
      <c r="K386" s="185">
        <f t="shared" si="228"/>
        <v>4.8000000000000008E-2</v>
      </c>
      <c r="L386" s="185">
        <f t="shared" si="229"/>
        <v>0.08</v>
      </c>
      <c r="M386" s="185">
        <f t="shared" si="230"/>
        <v>0.08</v>
      </c>
      <c r="N386" s="185">
        <v>0</v>
      </c>
      <c r="O386" s="185">
        <f t="shared" si="231"/>
        <v>0</v>
      </c>
      <c r="P386" s="185">
        <f t="shared" si="232"/>
        <v>0</v>
      </c>
      <c r="Q386" s="185">
        <f t="shared" si="233"/>
        <v>0</v>
      </c>
      <c r="R386" s="185">
        <v>11.3</v>
      </c>
      <c r="S386" s="185">
        <f t="shared" si="234"/>
        <v>1.3560000000000003</v>
      </c>
      <c r="T386" s="185">
        <f t="shared" si="235"/>
        <v>2.2599999999999998</v>
      </c>
      <c r="U386" s="185">
        <f t="shared" si="236"/>
        <v>2.2599999999999998</v>
      </c>
      <c r="V386" s="185">
        <v>46</v>
      </c>
      <c r="W386" s="185">
        <f t="shared" si="237"/>
        <v>5.52</v>
      </c>
      <c r="X386" s="185">
        <f t="shared" si="238"/>
        <v>9.1999999999999993</v>
      </c>
      <c r="Y386" s="185">
        <f t="shared" si="239"/>
        <v>9.1999999999999993</v>
      </c>
    </row>
    <row r="387" spans="2:25" ht="15.75" x14ac:dyDescent="0.25">
      <c r="B387" s="215"/>
      <c r="C387" s="216"/>
      <c r="D387" s="216"/>
      <c r="E387" s="216"/>
      <c r="F387" s="3" t="s">
        <v>13</v>
      </c>
      <c r="G387" s="189">
        <v>6</v>
      </c>
      <c r="H387" s="189">
        <v>7</v>
      </c>
      <c r="I387" s="74">
        <v>7</v>
      </c>
      <c r="J387" s="185">
        <v>0</v>
      </c>
      <c r="K387" s="185">
        <f t="shared" si="228"/>
        <v>0</v>
      </c>
      <c r="L387" s="185">
        <f t="shared" si="229"/>
        <v>0</v>
      </c>
      <c r="M387" s="185">
        <f t="shared" si="230"/>
        <v>0</v>
      </c>
      <c r="N387" s="185">
        <v>99.9</v>
      </c>
      <c r="O387" s="185">
        <f t="shared" si="231"/>
        <v>5.9940000000000007</v>
      </c>
      <c r="P387" s="185">
        <f t="shared" si="232"/>
        <v>6.9930000000000003</v>
      </c>
      <c r="Q387" s="185">
        <f t="shared" si="233"/>
        <v>6.9930000000000003</v>
      </c>
      <c r="R387" s="185">
        <v>0</v>
      </c>
      <c r="S387" s="185">
        <f t="shared" si="234"/>
        <v>0</v>
      </c>
      <c r="T387" s="185">
        <f t="shared" si="235"/>
        <v>0</v>
      </c>
      <c r="U387" s="185">
        <f t="shared" si="236"/>
        <v>0</v>
      </c>
      <c r="V387" s="185">
        <v>899</v>
      </c>
      <c r="W387" s="185">
        <f t="shared" si="237"/>
        <v>53.94</v>
      </c>
      <c r="X387" s="185">
        <f t="shared" si="238"/>
        <v>62.93</v>
      </c>
      <c r="Y387" s="185">
        <f t="shared" si="239"/>
        <v>62.93</v>
      </c>
    </row>
    <row r="388" spans="2:25" ht="31.5" customHeight="1" x14ac:dyDescent="0.25">
      <c r="B388" s="249" t="s">
        <v>116</v>
      </c>
      <c r="C388" s="218" t="s">
        <v>122</v>
      </c>
      <c r="D388" s="218" t="s">
        <v>123</v>
      </c>
      <c r="E388" s="218" t="s">
        <v>123</v>
      </c>
      <c r="F388" s="9" t="s">
        <v>72</v>
      </c>
      <c r="G388" s="189">
        <v>57</v>
      </c>
      <c r="H388" s="189">
        <v>57</v>
      </c>
      <c r="I388" s="74">
        <v>57</v>
      </c>
      <c r="J388" s="185">
        <v>67.7</v>
      </c>
      <c r="K388" s="185">
        <f t="shared" si="228"/>
        <v>38.588999999999999</v>
      </c>
      <c r="L388" s="185">
        <f t="shared" si="229"/>
        <v>38.588999999999999</v>
      </c>
      <c r="M388" s="185">
        <f t="shared" si="230"/>
        <v>38.588999999999999</v>
      </c>
      <c r="N388" s="185">
        <v>18.899999999999999</v>
      </c>
      <c r="O388" s="185">
        <f t="shared" si="231"/>
        <v>10.773</v>
      </c>
      <c r="P388" s="185">
        <f t="shared" si="232"/>
        <v>10.773</v>
      </c>
      <c r="Q388" s="185">
        <f t="shared" si="233"/>
        <v>10.773</v>
      </c>
      <c r="R388" s="185">
        <v>12.4</v>
      </c>
      <c r="S388" s="185">
        <f t="shared" si="234"/>
        <v>7.0680000000000005</v>
      </c>
      <c r="T388" s="185">
        <f t="shared" si="235"/>
        <v>7.0680000000000005</v>
      </c>
      <c r="U388" s="185">
        <f t="shared" si="236"/>
        <v>7.0680000000000005</v>
      </c>
      <c r="V388" s="185">
        <v>187</v>
      </c>
      <c r="W388" s="185">
        <f t="shared" si="237"/>
        <v>106.59</v>
      </c>
      <c r="X388" s="185">
        <f t="shared" si="238"/>
        <v>106.59</v>
      </c>
      <c r="Y388" s="185">
        <f t="shared" si="239"/>
        <v>106.59</v>
      </c>
    </row>
    <row r="389" spans="2:25" ht="15.75" x14ac:dyDescent="0.25">
      <c r="B389" s="250"/>
      <c r="C389" s="205"/>
      <c r="D389" s="205"/>
      <c r="E389" s="205"/>
      <c r="F389" s="3" t="s">
        <v>11</v>
      </c>
      <c r="G389" s="189">
        <v>5</v>
      </c>
      <c r="H389" s="189">
        <v>5</v>
      </c>
      <c r="I389" s="74">
        <v>5</v>
      </c>
      <c r="J389" s="185">
        <v>1.7</v>
      </c>
      <c r="K389" s="185">
        <f t="shared" si="228"/>
        <v>8.5000000000000006E-2</v>
      </c>
      <c r="L389" s="185">
        <f t="shared" si="229"/>
        <v>8.5000000000000006E-2</v>
      </c>
      <c r="M389" s="185">
        <f t="shared" si="230"/>
        <v>8.5000000000000006E-2</v>
      </c>
      <c r="N389" s="185">
        <v>0</v>
      </c>
      <c r="O389" s="185">
        <f t="shared" si="231"/>
        <v>0</v>
      </c>
      <c r="P389" s="185">
        <f t="shared" si="232"/>
        <v>0</v>
      </c>
      <c r="Q389" s="185">
        <f t="shared" si="233"/>
        <v>0</v>
      </c>
      <c r="R389" s="185">
        <v>9.5</v>
      </c>
      <c r="S389" s="185">
        <f t="shared" si="234"/>
        <v>0.47499999999999998</v>
      </c>
      <c r="T389" s="185">
        <f t="shared" si="235"/>
        <v>0.47499999999999998</v>
      </c>
      <c r="U389" s="185">
        <f t="shared" si="236"/>
        <v>0.47499999999999998</v>
      </c>
      <c r="V389" s="185">
        <v>43</v>
      </c>
      <c r="W389" s="185">
        <f t="shared" si="237"/>
        <v>2.15</v>
      </c>
      <c r="X389" s="185">
        <f t="shared" si="238"/>
        <v>2.15</v>
      </c>
      <c r="Y389" s="185">
        <f t="shared" si="239"/>
        <v>2.15</v>
      </c>
    </row>
    <row r="390" spans="2:25" ht="15.75" x14ac:dyDescent="0.25">
      <c r="B390" s="250"/>
      <c r="C390" s="205"/>
      <c r="D390" s="205"/>
      <c r="E390" s="205"/>
      <c r="F390" s="3" t="s">
        <v>121</v>
      </c>
      <c r="G390" s="189">
        <v>4</v>
      </c>
      <c r="H390" s="189">
        <v>4</v>
      </c>
      <c r="I390" s="74">
        <v>4</v>
      </c>
      <c r="J390" s="185">
        <v>12.7</v>
      </c>
      <c r="K390" s="185">
        <f t="shared" si="228"/>
        <v>0.50800000000000001</v>
      </c>
      <c r="L390" s="185">
        <f t="shared" si="229"/>
        <v>0.50800000000000001</v>
      </c>
      <c r="M390" s="185">
        <f t="shared" si="230"/>
        <v>0.50800000000000001</v>
      </c>
      <c r="N390" s="185">
        <v>11.5</v>
      </c>
      <c r="O390" s="185">
        <f t="shared" si="231"/>
        <v>0.46</v>
      </c>
      <c r="P390" s="185">
        <f t="shared" si="232"/>
        <v>0.46</v>
      </c>
      <c r="Q390" s="185">
        <f t="shared" si="233"/>
        <v>0.46</v>
      </c>
      <c r="R390" s="185">
        <v>0.7</v>
      </c>
      <c r="S390" s="185">
        <f t="shared" si="234"/>
        <v>2.7999999999999997E-2</v>
      </c>
      <c r="T390" s="185">
        <f t="shared" si="235"/>
        <v>2.7999999999999997E-2</v>
      </c>
      <c r="U390" s="185">
        <f t="shared" si="236"/>
        <v>2.7999999999999997E-2</v>
      </c>
      <c r="V390" s="185">
        <v>154</v>
      </c>
      <c r="W390" s="185">
        <f t="shared" si="237"/>
        <v>6.16</v>
      </c>
      <c r="X390" s="185">
        <f t="shared" si="238"/>
        <v>6.16</v>
      </c>
      <c r="Y390" s="185">
        <f t="shared" si="239"/>
        <v>6.16</v>
      </c>
    </row>
    <row r="391" spans="2:25" ht="15.75" x14ac:dyDescent="0.25">
      <c r="B391" s="250"/>
      <c r="C391" s="205"/>
      <c r="D391" s="205"/>
      <c r="E391" s="205"/>
      <c r="F391" s="45" t="s">
        <v>60</v>
      </c>
      <c r="G391" s="72">
        <v>12</v>
      </c>
      <c r="H391" s="72">
        <v>15</v>
      </c>
      <c r="I391" s="72">
        <v>15</v>
      </c>
      <c r="J391" s="185">
        <v>7</v>
      </c>
      <c r="K391" s="185">
        <f t="shared" si="228"/>
        <v>0.84</v>
      </c>
      <c r="L391" s="185">
        <f t="shared" si="229"/>
        <v>1.05</v>
      </c>
      <c r="M391" s="185">
        <f t="shared" si="230"/>
        <v>1.05</v>
      </c>
      <c r="N391" s="185">
        <v>6</v>
      </c>
      <c r="O391" s="185">
        <f t="shared" si="231"/>
        <v>0.72</v>
      </c>
      <c r="P391" s="185">
        <f t="shared" si="232"/>
        <v>0.9</v>
      </c>
      <c r="Q391" s="185">
        <f t="shared" si="233"/>
        <v>0.9</v>
      </c>
      <c r="R391" s="185">
        <v>77.3</v>
      </c>
      <c r="S391" s="185">
        <f t="shared" si="234"/>
        <v>9.2759999999999998</v>
      </c>
      <c r="T391" s="185">
        <f t="shared" si="235"/>
        <v>11.595000000000001</v>
      </c>
      <c r="U391" s="185">
        <f t="shared" si="236"/>
        <v>11.595000000000001</v>
      </c>
      <c r="V391" s="185">
        <v>323</v>
      </c>
      <c r="W391" s="185">
        <f t="shared" si="237"/>
        <v>38.76</v>
      </c>
      <c r="X391" s="185">
        <f t="shared" si="238"/>
        <v>48.45</v>
      </c>
      <c r="Y391" s="185">
        <f t="shared" si="239"/>
        <v>48.45</v>
      </c>
    </row>
    <row r="392" spans="2:25" ht="15.75" x14ac:dyDescent="0.25">
      <c r="B392" s="250"/>
      <c r="C392" s="205"/>
      <c r="D392" s="205"/>
      <c r="E392" s="205"/>
      <c r="F392" s="3" t="s">
        <v>16</v>
      </c>
      <c r="G392" s="72">
        <v>8</v>
      </c>
      <c r="H392" s="72">
        <v>10</v>
      </c>
      <c r="I392" s="72">
        <v>10</v>
      </c>
      <c r="J392" s="185">
        <v>1.3</v>
      </c>
      <c r="K392" s="185">
        <f t="shared" si="228"/>
        <v>0.10400000000000001</v>
      </c>
      <c r="L392" s="185">
        <f t="shared" si="229"/>
        <v>0.13</v>
      </c>
      <c r="M392" s="185">
        <f t="shared" si="230"/>
        <v>0.13</v>
      </c>
      <c r="N392" s="185">
        <v>0.1</v>
      </c>
      <c r="O392" s="185">
        <f t="shared" si="231"/>
        <v>8.0000000000000002E-3</v>
      </c>
      <c r="P392" s="185">
        <f t="shared" si="232"/>
        <v>0.01</v>
      </c>
      <c r="Q392" s="185">
        <f t="shared" si="233"/>
        <v>0.01</v>
      </c>
      <c r="R392" s="185">
        <v>7</v>
      </c>
      <c r="S392" s="185">
        <f t="shared" si="234"/>
        <v>0.56000000000000005</v>
      </c>
      <c r="T392" s="185">
        <f t="shared" si="235"/>
        <v>0.7</v>
      </c>
      <c r="U392" s="185">
        <f t="shared" si="236"/>
        <v>0.7</v>
      </c>
      <c r="V392" s="185">
        <v>33</v>
      </c>
      <c r="W392" s="185">
        <f t="shared" si="237"/>
        <v>2.64</v>
      </c>
      <c r="X392" s="185">
        <f t="shared" si="238"/>
        <v>3.3</v>
      </c>
      <c r="Y392" s="185">
        <f t="shared" si="239"/>
        <v>3.3</v>
      </c>
    </row>
    <row r="393" spans="2:25" ht="15.75" x14ac:dyDescent="0.25">
      <c r="B393" s="250"/>
      <c r="C393" s="205"/>
      <c r="D393" s="205"/>
      <c r="E393" s="205"/>
      <c r="F393" s="3" t="s">
        <v>11</v>
      </c>
      <c r="G393" s="189">
        <v>8</v>
      </c>
      <c r="H393" s="189">
        <v>10</v>
      </c>
      <c r="I393" s="189">
        <v>10</v>
      </c>
      <c r="J393" s="185">
        <v>1.7</v>
      </c>
      <c r="K393" s="185">
        <f t="shared" si="228"/>
        <v>0.13600000000000001</v>
      </c>
      <c r="L393" s="185">
        <f t="shared" si="229"/>
        <v>0.17</v>
      </c>
      <c r="M393" s="185">
        <f t="shared" si="230"/>
        <v>0.17</v>
      </c>
      <c r="N393" s="185">
        <v>0</v>
      </c>
      <c r="O393" s="185">
        <f t="shared" si="231"/>
        <v>0</v>
      </c>
      <c r="P393" s="185">
        <f t="shared" si="232"/>
        <v>0</v>
      </c>
      <c r="Q393" s="185">
        <f t="shared" si="233"/>
        <v>0</v>
      </c>
      <c r="R393" s="185">
        <v>9.5</v>
      </c>
      <c r="S393" s="185">
        <f t="shared" si="234"/>
        <v>0.76</v>
      </c>
      <c r="T393" s="185">
        <f t="shared" si="235"/>
        <v>0.95</v>
      </c>
      <c r="U393" s="185">
        <f t="shared" si="236"/>
        <v>0.95</v>
      </c>
      <c r="V393" s="185">
        <v>43</v>
      </c>
      <c r="W393" s="185">
        <f t="shared" si="237"/>
        <v>3.44</v>
      </c>
      <c r="X393" s="185">
        <f t="shared" si="238"/>
        <v>4.3</v>
      </c>
      <c r="Y393" s="185">
        <f t="shared" si="239"/>
        <v>4.3</v>
      </c>
    </row>
    <row r="394" spans="2:25" ht="15.75" x14ac:dyDescent="0.25">
      <c r="B394" s="250"/>
      <c r="C394" s="205"/>
      <c r="D394" s="205"/>
      <c r="E394" s="205"/>
      <c r="F394" s="3" t="s">
        <v>35</v>
      </c>
      <c r="G394" s="95">
        <v>2</v>
      </c>
      <c r="H394" s="95">
        <v>3</v>
      </c>
      <c r="I394" s="95">
        <v>3</v>
      </c>
      <c r="J394" s="185">
        <v>0</v>
      </c>
      <c r="K394" s="185">
        <f t="shared" si="228"/>
        <v>0</v>
      </c>
      <c r="L394" s="185">
        <f t="shared" si="229"/>
        <v>0</v>
      </c>
      <c r="M394" s="185">
        <f t="shared" si="230"/>
        <v>0</v>
      </c>
      <c r="N394" s="185">
        <v>99.9</v>
      </c>
      <c r="O394" s="185">
        <f t="shared" si="231"/>
        <v>1.9980000000000002</v>
      </c>
      <c r="P394" s="185">
        <f t="shared" si="232"/>
        <v>2.9970000000000003</v>
      </c>
      <c r="Q394" s="185">
        <f t="shared" si="233"/>
        <v>2.9970000000000003</v>
      </c>
      <c r="R394" s="185">
        <v>0</v>
      </c>
      <c r="S394" s="185">
        <f t="shared" si="234"/>
        <v>0</v>
      </c>
      <c r="T394" s="185">
        <f t="shared" si="235"/>
        <v>0</v>
      </c>
      <c r="U394" s="185">
        <f t="shared" si="236"/>
        <v>0</v>
      </c>
      <c r="V394" s="185">
        <v>899</v>
      </c>
      <c r="W394" s="185">
        <f t="shared" si="237"/>
        <v>17.98</v>
      </c>
      <c r="X394" s="185">
        <f t="shared" si="238"/>
        <v>26.97</v>
      </c>
      <c r="Y394" s="185">
        <f t="shared" si="239"/>
        <v>26.97</v>
      </c>
    </row>
    <row r="395" spans="2:25" ht="15.75" x14ac:dyDescent="0.25">
      <c r="B395" s="224"/>
      <c r="C395" s="206"/>
      <c r="D395" s="206"/>
      <c r="E395" s="206"/>
      <c r="F395" s="3" t="s">
        <v>10</v>
      </c>
      <c r="G395" s="189">
        <v>1</v>
      </c>
      <c r="H395" s="189">
        <v>1</v>
      </c>
      <c r="I395" s="189">
        <v>1</v>
      </c>
      <c r="J395" s="185">
        <v>0</v>
      </c>
      <c r="K395" s="185">
        <f t="shared" si="228"/>
        <v>0</v>
      </c>
      <c r="L395" s="185">
        <f t="shared" si="229"/>
        <v>0</v>
      </c>
      <c r="M395" s="185">
        <f t="shared" si="230"/>
        <v>0</v>
      </c>
      <c r="N395" s="185">
        <v>0</v>
      </c>
      <c r="O395" s="185">
        <f t="shared" si="231"/>
        <v>0</v>
      </c>
      <c r="P395" s="185">
        <f t="shared" si="232"/>
        <v>0</v>
      </c>
      <c r="Q395" s="185">
        <f t="shared" si="233"/>
        <v>0</v>
      </c>
      <c r="R395" s="185">
        <v>0</v>
      </c>
      <c r="S395" s="185">
        <f t="shared" si="234"/>
        <v>0</v>
      </c>
      <c r="T395" s="185">
        <f t="shared" si="235"/>
        <v>0</v>
      </c>
      <c r="U395" s="185">
        <f t="shared" si="236"/>
        <v>0</v>
      </c>
      <c r="V395" s="185">
        <v>0</v>
      </c>
      <c r="W395" s="185">
        <f t="shared" si="237"/>
        <v>0</v>
      </c>
      <c r="X395" s="185">
        <f t="shared" si="238"/>
        <v>0</v>
      </c>
      <c r="Y395" s="185">
        <f t="shared" si="239"/>
        <v>0</v>
      </c>
    </row>
    <row r="396" spans="2:25" ht="15.75" customHeight="1" x14ac:dyDescent="0.25">
      <c r="B396" s="249" t="s">
        <v>39</v>
      </c>
      <c r="C396" s="218">
        <v>200</v>
      </c>
      <c r="D396" s="218">
        <v>200</v>
      </c>
      <c r="E396" s="218">
        <v>200</v>
      </c>
      <c r="F396" s="3" t="s">
        <v>110</v>
      </c>
      <c r="G396" s="4">
        <v>20</v>
      </c>
      <c r="H396" s="105">
        <v>20</v>
      </c>
      <c r="I396" s="106">
        <v>20</v>
      </c>
      <c r="J396" s="185">
        <v>2.2999999999999998</v>
      </c>
      <c r="K396" s="185">
        <f t="shared" ref="K396:K401" si="240">G396*J396/100</f>
        <v>0.46</v>
      </c>
      <c r="L396" s="185">
        <f t="shared" ref="L396:L401" si="241">H396*J396/100</f>
        <v>0.46</v>
      </c>
      <c r="M396" s="185">
        <f t="shared" ref="M396:M401" si="242">I396*J396/100</f>
        <v>0.46</v>
      </c>
      <c r="N396" s="185">
        <v>0</v>
      </c>
      <c r="O396" s="185">
        <f t="shared" ref="O396:O401" si="243">G396*N396/100</f>
        <v>0</v>
      </c>
      <c r="P396" s="185">
        <f t="shared" ref="P396:P401" si="244">H396*N396/100</f>
        <v>0</v>
      </c>
      <c r="Q396" s="185">
        <f t="shared" ref="Q396:Q401" si="245">I396*N396/100</f>
        <v>0</v>
      </c>
      <c r="R396" s="185">
        <v>59</v>
      </c>
      <c r="S396" s="185">
        <f t="shared" ref="S396:S401" si="246">G396*R396/100</f>
        <v>11.8</v>
      </c>
      <c r="T396" s="185">
        <f t="shared" ref="T396:T401" si="247">H396*R396/100</f>
        <v>11.8</v>
      </c>
      <c r="U396" s="185">
        <f t="shared" ref="U396:U401" si="248">I396*R396/100</f>
        <v>11.8</v>
      </c>
      <c r="V396" s="185">
        <v>245</v>
      </c>
      <c r="W396" s="185">
        <f t="shared" ref="W396:W401" si="249">G396*V396/100</f>
        <v>49</v>
      </c>
      <c r="X396" s="185">
        <f t="shared" ref="X396:X401" si="250">H396*V396/100</f>
        <v>49</v>
      </c>
      <c r="Y396" s="185">
        <f t="shared" ref="Y396:Y401" si="251">I396*V396/100</f>
        <v>49</v>
      </c>
    </row>
    <row r="397" spans="2:25" ht="15.75" x14ac:dyDescent="0.25">
      <c r="B397" s="250"/>
      <c r="C397" s="205"/>
      <c r="D397" s="205"/>
      <c r="E397" s="205"/>
      <c r="F397" s="14" t="s">
        <v>19</v>
      </c>
      <c r="G397" s="189">
        <v>20</v>
      </c>
      <c r="H397" s="95">
        <v>20</v>
      </c>
      <c r="I397" s="96">
        <v>20</v>
      </c>
      <c r="J397" s="185">
        <v>0</v>
      </c>
      <c r="K397" s="185">
        <f t="shared" si="240"/>
        <v>0</v>
      </c>
      <c r="L397" s="185">
        <f t="shared" si="241"/>
        <v>0</v>
      </c>
      <c r="M397" s="185">
        <f t="shared" si="242"/>
        <v>0</v>
      </c>
      <c r="N397" s="185">
        <v>0</v>
      </c>
      <c r="O397" s="185">
        <f t="shared" si="243"/>
        <v>0</v>
      </c>
      <c r="P397" s="185">
        <f t="shared" si="244"/>
        <v>0</v>
      </c>
      <c r="Q397" s="185">
        <f t="shared" si="245"/>
        <v>0</v>
      </c>
      <c r="R397" s="185">
        <v>99.8</v>
      </c>
      <c r="S397" s="185">
        <f t="shared" si="246"/>
        <v>19.96</v>
      </c>
      <c r="T397" s="185">
        <f t="shared" si="247"/>
        <v>19.96</v>
      </c>
      <c r="U397" s="185">
        <f t="shared" si="248"/>
        <v>19.96</v>
      </c>
      <c r="V397" s="185">
        <v>374</v>
      </c>
      <c r="W397" s="185">
        <f t="shared" si="249"/>
        <v>74.8</v>
      </c>
      <c r="X397" s="185">
        <f t="shared" si="250"/>
        <v>74.8</v>
      </c>
      <c r="Y397" s="185">
        <f t="shared" si="251"/>
        <v>74.8</v>
      </c>
    </row>
    <row r="398" spans="2:25" ht="15.75" x14ac:dyDescent="0.25">
      <c r="B398" s="224"/>
      <c r="C398" s="206"/>
      <c r="D398" s="206"/>
      <c r="E398" s="206"/>
      <c r="F398" s="65" t="s">
        <v>20</v>
      </c>
      <c r="G398" s="181">
        <v>1</v>
      </c>
      <c r="H398" s="97">
        <v>1</v>
      </c>
      <c r="I398" s="98">
        <v>1</v>
      </c>
      <c r="J398" s="185">
        <v>0.5</v>
      </c>
      <c r="K398" s="185">
        <f t="shared" si="240"/>
        <v>5.0000000000000001E-3</v>
      </c>
      <c r="L398" s="185">
        <f t="shared" si="241"/>
        <v>5.0000000000000001E-3</v>
      </c>
      <c r="M398" s="185">
        <f t="shared" si="242"/>
        <v>5.0000000000000001E-3</v>
      </c>
      <c r="N398" s="185">
        <v>0.3</v>
      </c>
      <c r="O398" s="185">
        <f t="shared" si="243"/>
        <v>3.0000000000000001E-3</v>
      </c>
      <c r="P398" s="185">
        <f t="shared" si="244"/>
        <v>3.0000000000000001E-3</v>
      </c>
      <c r="Q398" s="185">
        <f t="shared" si="245"/>
        <v>3.0000000000000001E-3</v>
      </c>
      <c r="R398" s="185">
        <v>6.5</v>
      </c>
      <c r="S398" s="185">
        <f t="shared" si="246"/>
        <v>6.5000000000000002E-2</v>
      </c>
      <c r="T398" s="185">
        <f t="shared" si="247"/>
        <v>6.5000000000000002E-2</v>
      </c>
      <c r="U398" s="185">
        <f t="shared" si="248"/>
        <v>6.5000000000000002E-2</v>
      </c>
      <c r="V398" s="185">
        <v>22</v>
      </c>
      <c r="W398" s="185">
        <f t="shared" si="249"/>
        <v>0.22</v>
      </c>
      <c r="X398" s="185">
        <f t="shared" si="250"/>
        <v>0.22</v>
      </c>
      <c r="Y398" s="185">
        <f t="shared" si="251"/>
        <v>0.22</v>
      </c>
    </row>
    <row r="399" spans="2:25" ht="15.75" x14ac:dyDescent="0.25">
      <c r="B399" s="190" t="s">
        <v>23</v>
      </c>
      <c r="C399" s="189">
        <v>20</v>
      </c>
      <c r="D399" s="189">
        <v>20</v>
      </c>
      <c r="E399" s="189">
        <v>20</v>
      </c>
      <c r="F399" s="3" t="s">
        <v>106</v>
      </c>
      <c r="G399" s="95">
        <v>20</v>
      </c>
      <c r="H399" s="95">
        <v>20</v>
      </c>
      <c r="I399" s="96">
        <v>20</v>
      </c>
      <c r="J399" s="185">
        <v>23.5</v>
      </c>
      <c r="K399" s="185">
        <f t="shared" si="240"/>
        <v>4.7</v>
      </c>
      <c r="L399" s="185">
        <f t="shared" si="241"/>
        <v>4.7</v>
      </c>
      <c r="M399" s="185">
        <f t="shared" si="242"/>
        <v>4.7</v>
      </c>
      <c r="N399" s="185">
        <v>30.9</v>
      </c>
      <c r="O399" s="185">
        <f t="shared" si="243"/>
        <v>6.18</v>
      </c>
      <c r="P399" s="185">
        <f t="shared" si="244"/>
        <v>6.18</v>
      </c>
      <c r="Q399" s="185">
        <f t="shared" si="245"/>
        <v>6.18</v>
      </c>
      <c r="R399" s="185">
        <v>0</v>
      </c>
      <c r="S399" s="185">
        <f t="shared" si="246"/>
        <v>0</v>
      </c>
      <c r="T399" s="185">
        <f t="shared" si="247"/>
        <v>0</v>
      </c>
      <c r="U399" s="185">
        <f t="shared" si="248"/>
        <v>0</v>
      </c>
      <c r="V399" s="185">
        <v>380</v>
      </c>
      <c r="W399" s="185">
        <f t="shared" si="249"/>
        <v>76</v>
      </c>
      <c r="X399" s="185">
        <f t="shared" si="250"/>
        <v>76</v>
      </c>
      <c r="Y399" s="185">
        <f t="shared" si="251"/>
        <v>76</v>
      </c>
    </row>
    <row r="400" spans="2:25" ht="16.5" thickBot="1" x14ac:dyDescent="0.3">
      <c r="B400" s="190" t="s">
        <v>12</v>
      </c>
      <c r="C400" s="189">
        <v>20</v>
      </c>
      <c r="D400" s="189">
        <v>20</v>
      </c>
      <c r="E400" s="189">
        <v>20</v>
      </c>
      <c r="F400" s="3" t="s">
        <v>12</v>
      </c>
      <c r="G400" s="189">
        <v>20</v>
      </c>
      <c r="H400" s="189">
        <v>20</v>
      </c>
      <c r="I400" s="189">
        <v>20</v>
      </c>
      <c r="J400" s="185">
        <v>1.3</v>
      </c>
      <c r="K400" s="185">
        <f>G400*J400/100</f>
        <v>0.26</v>
      </c>
      <c r="L400" s="185">
        <f>H400*J400/100</f>
        <v>0.26</v>
      </c>
      <c r="M400" s="185">
        <f>I400*J400/100</f>
        <v>0.26</v>
      </c>
      <c r="N400" s="185">
        <v>72.5</v>
      </c>
      <c r="O400" s="185">
        <f>G400*N400/100</f>
        <v>14.5</v>
      </c>
      <c r="P400" s="185">
        <f>H400*N400/100</f>
        <v>14.5</v>
      </c>
      <c r="Q400" s="185">
        <f>I400*N400/100</f>
        <v>14.5</v>
      </c>
      <c r="R400" s="185">
        <v>0.9</v>
      </c>
      <c r="S400" s="185">
        <f>G400*R400/100</f>
        <v>0.18</v>
      </c>
      <c r="T400" s="185">
        <f>H400*R400/100</f>
        <v>0.18</v>
      </c>
      <c r="U400" s="185">
        <f>I400*R400/100</f>
        <v>0.18</v>
      </c>
      <c r="V400" s="185">
        <v>661</v>
      </c>
      <c r="W400" s="185">
        <f>G400*V400/100</f>
        <v>132.19999999999999</v>
      </c>
      <c r="X400" s="185">
        <f>H400*V400/100</f>
        <v>132.19999999999999</v>
      </c>
      <c r="Y400" s="185">
        <f>I400*V400/100</f>
        <v>132.19999999999999</v>
      </c>
    </row>
    <row r="401" spans="2:25" ht="32.25" thickBot="1" x14ac:dyDescent="0.3">
      <c r="B401" s="10" t="s">
        <v>14</v>
      </c>
      <c r="C401" s="189">
        <v>20</v>
      </c>
      <c r="D401" s="189">
        <v>35</v>
      </c>
      <c r="E401" s="189">
        <v>40</v>
      </c>
      <c r="F401" s="29" t="s">
        <v>14</v>
      </c>
      <c r="G401" s="99">
        <v>20</v>
      </c>
      <c r="H401" s="99">
        <v>35</v>
      </c>
      <c r="I401" s="100">
        <v>40</v>
      </c>
      <c r="J401" s="185">
        <v>6.5</v>
      </c>
      <c r="K401" s="183">
        <f t="shared" si="240"/>
        <v>1.3</v>
      </c>
      <c r="L401" s="183">
        <f t="shared" si="241"/>
        <v>2.2749999999999999</v>
      </c>
      <c r="M401" s="183">
        <f t="shared" si="242"/>
        <v>2.6</v>
      </c>
      <c r="N401" s="183">
        <v>1</v>
      </c>
      <c r="O401" s="183">
        <f t="shared" si="243"/>
        <v>0.2</v>
      </c>
      <c r="P401" s="183">
        <f t="shared" si="244"/>
        <v>0.35</v>
      </c>
      <c r="Q401" s="183">
        <f t="shared" si="245"/>
        <v>0.4</v>
      </c>
      <c r="R401" s="183">
        <v>40.1</v>
      </c>
      <c r="S401" s="183">
        <f t="shared" si="246"/>
        <v>8.02</v>
      </c>
      <c r="T401" s="183">
        <f t="shared" si="247"/>
        <v>14.035</v>
      </c>
      <c r="U401" s="183">
        <f t="shared" si="248"/>
        <v>16.04</v>
      </c>
      <c r="V401" s="183">
        <v>190</v>
      </c>
      <c r="W401" s="183">
        <f t="shared" si="249"/>
        <v>38</v>
      </c>
      <c r="X401" s="183">
        <f t="shared" si="250"/>
        <v>66.5</v>
      </c>
      <c r="Y401" s="183">
        <f t="shared" si="251"/>
        <v>76</v>
      </c>
    </row>
    <row r="402" spans="2:25" ht="18.75" x14ac:dyDescent="0.3">
      <c r="B402" s="32"/>
      <c r="C402" s="26"/>
      <c r="D402" s="26"/>
      <c r="E402" s="26"/>
      <c r="F402" s="33"/>
      <c r="G402" s="15"/>
      <c r="H402" s="26"/>
      <c r="I402" s="15"/>
      <c r="J402" s="107"/>
      <c r="K402" s="111">
        <f>SUM(K385:K401)</f>
        <v>47.664000000000009</v>
      </c>
      <c r="L402" s="111">
        <f>SUM(L385:L401)</f>
        <v>49.519000000000005</v>
      </c>
      <c r="M402" s="111">
        <f>SUM(M385:M401)</f>
        <v>49.844000000000008</v>
      </c>
      <c r="N402" s="111"/>
      <c r="O402" s="111">
        <f>SUM(O385:O401)</f>
        <v>40.835999999999999</v>
      </c>
      <c r="P402" s="111">
        <f>SUM(P385:P401)</f>
        <v>43.166000000000004</v>
      </c>
      <c r="Q402" s="111">
        <f>SUM(Q385:Q401)</f>
        <v>43.216000000000001</v>
      </c>
      <c r="R402" s="111"/>
      <c r="S402" s="111">
        <f>SUM(S385:S401)</f>
        <v>63.543999999999997</v>
      </c>
      <c r="T402" s="111">
        <f>SUM(T385:T401)</f>
        <v>76.783999999999992</v>
      </c>
      <c r="U402" s="111">
        <f>SUM(U385:U401)</f>
        <v>78.788999999999987</v>
      </c>
      <c r="V402" s="111"/>
      <c r="W402" s="111">
        <f>SUM(W385:W401)</f>
        <v>625.16</v>
      </c>
      <c r="X402" s="111">
        <f>SUM(X385:X401)</f>
        <v>702.85</v>
      </c>
      <c r="Y402" s="111">
        <f>SUM(Y385:Y401)</f>
        <v>712.35</v>
      </c>
    </row>
    <row r="403" spans="2:25" ht="15.75" x14ac:dyDescent="0.25">
      <c r="B403" s="24" t="s">
        <v>42</v>
      </c>
      <c r="C403" s="24"/>
      <c r="D403" s="24"/>
      <c r="E403" s="24"/>
      <c r="F403" s="24"/>
      <c r="G403" s="24"/>
      <c r="H403" s="24"/>
      <c r="I403" s="24"/>
      <c r="J403" s="107"/>
      <c r="K403" s="107"/>
      <c r="L403" s="107"/>
      <c r="M403" s="107"/>
      <c r="N403" s="107"/>
      <c r="O403" s="107"/>
      <c r="P403" s="107"/>
      <c r="Q403" s="107"/>
      <c r="R403" s="107"/>
      <c r="S403" s="107"/>
      <c r="T403" s="107"/>
      <c r="U403" s="107"/>
      <c r="V403" s="107"/>
      <c r="W403" s="107"/>
      <c r="X403" s="107"/>
      <c r="Y403" s="20"/>
    </row>
    <row r="404" spans="2:25" x14ac:dyDescent="0.25"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</row>
    <row r="405" spans="2:25" ht="31.5" x14ac:dyDescent="0.25">
      <c r="B405" s="215" t="s">
        <v>104</v>
      </c>
      <c r="C405" s="218">
        <v>50</v>
      </c>
      <c r="D405" s="218">
        <v>75</v>
      </c>
      <c r="E405" s="225">
        <v>100</v>
      </c>
      <c r="F405" s="9" t="s">
        <v>72</v>
      </c>
      <c r="G405" s="16">
        <v>37</v>
      </c>
      <c r="H405" s="16">
        <v>56</v>
      </c>
      <c r="I405" s="84">
        <v>74</v>
      </c>
      <c r="J405" s="185">
        <v>67.7</v>
      </c>
      <c r="K405" s="185">
        <f t="shared" ref="K405:K420" si="252">G405*J405/100</f>
        <v>25.048999999999999</v>
      </c>
      <c r="L405" s="185">
        <f t="shared" ref="L405:L420" si="253">H405*J405/100</f>
        <v>37.912000000000006</v>
      </c>
      <c r="M405" s="185">
        <f t="shared" ref="M405:M420" si="254">I405*J405/100</f>
        <v>50.097999999999999</v>
      </c>
      <c r="N405" s="185">
        <v>18.899999999999999</v>
      </c>
      <c r="O405" s="185">
        <f t="shared" ref="O405:O420" si="255">G405*N405/100</f>
        <v>6.9929999999999994</v>
      </c>
      <c r="P405" s="185">
        <f t="shared" ref="P405:P420" si="256">H405*N405/100</f>
        <v>10.583999999999998</v>
      </c>
      <c r="Q405" s="185">
        <f t="shared" ref="Q405:Q420" si="257">I405*N405/100</f>
        <v>13.985999999999999</v>
      </c>
      <c r="R405" s="185">
        <v>12.4</v>
      </c>
      <c r="S405" s="185">
        <f t="shared" ref="S405:S420" si="258">G405*R405/100</f>
        <v>4.5880000000000001</v>
      </c>
      <c r="T405" s="185">
        <f t="shared" ref="T405:T420" si="259">H405*R405/100</f>
        <v>6.944</v>
      </c>
      <c r="U405" s="185">
        <f t="shared" ref="U405:U420" si="260">I405*R405/100</f>
        <v>9.1760000000000002</v>
      </c>
      <c r="V405" s="185">
        <v>187</v>
      </c>
      <c r="W405" s="185">
        <f t="shared" ref="W405:W420" si="261">G405*V405/100</f>
        <v>69.19</v>
      </c>
      <c r="X405" s="185">
        <f>(H405*V405)/100</f>
        <v>104.72</v>
      </c>
      <c r="Y405" s="185">
        <f>(I405*V405)/100</f>
        <v>138.38</v>
      </c>
    </row>
    <row r="406" spans="2:25" ht="31.5" x14ac:dyDescent="0.25">
      <c r="B406" s="215"/>
      <c r="C406" s="205"/>
      <c r="D406" s="205"/>
      <c r="E406" s="226"/>
      <c r="F406" s="10" t="s">
        <v>47</v>
      </c>
      <c r="G406" s="189">
        <v>9</v>
      </c>
      <c r="H406" s="189">
        <v>14</v>
      </c>
      <c r="I406" s="74">
        <v>18</v>
      </c>
      <c r="J406" s="185">
        <v>11.1</v>
      </c>
      <c r="K406" s="185">
        <f t="shared" si="252"/>
        <v>0.99899999999999989</v>
      </c>
      <c r="L406" s="185">
        <f t="shared" si="253"/>
        <v>1.554</v>
      </c>
      <c r="M406" s="185">
        <f t="shared" si="254"/>
        <v>1.9979999999999998</v>
      </c>
      <c r="N406" s="185">
        <v>1.5</v>
      </c>
      <c r="O406" s="185">
        <f t="shared" si="255"/>
        <v>0.13500000000000001</v>
      </c>
      <c r="P406" s="185">
        <f t="shared" si="256"/>
        <v>0.21</v>
      </c>
      <c r="Q406" s="185">
        <f t="shared" si="257"/>
        <v>0.27</v>
      </c>
      <c r="R406" s="185">
        <v>67.8</v>
      </c>
      <c r="S406" s="185">
        <f t="shared" si="258"/>
        <v>6.1019999999999994</v>
      </c>
      <c r="T406" s="185">
        <f t="shared" si="259"/>
        <v>9.4919999999999991</v>
      </c>
      <c r="U406" s="185">
        <f t="shared" si="260"/>
        <v>12.203999999999999</v>
      </c>
      <c r="V406" s="185">
        <v>329</v>
      </c>
      <c r="W406" s="185">
        <f t="shared" si="261"/>
        <v>29.61</v>
      </c>
      <c r="X406" s="185">
        <f t="shared" ref="X406:X420" si="262">H406*V406/100</f>
        <v>46.06</v>
      </c>
      <c r="Y406" s="185">
        <f t="shared" ref="Y406:Y420" si="263">I406*V406/100</f>
        <v>59.22</v>
      </c>
    </row>
    <row r="407" spans="2:25" ht="15.75" x14ac:dyDescent="0.25">
      <c r="B407" s="215"/>
      <c r="C407" s="205"/>
      <c r="D407" s="205"/>
      <c r="E407" s="226"/>
      <c r="F407" s="3" t="s">
        <v>58</v>
      </c>
      <c r="G407" s="95">
        <v>12</v>
      </c>
      <c r="H407" s="95">
        <v>17</v>
      </c>
      <c r="I407" s="96">
        <v>24</v>
      </c>
      <c r="J407" s="185">
        <v>7</v>
      </c>
      <c r="K407" s="185">
        <f t="shared" si="252"/>
        <v>0.84</v>
      </c>
      <c r="L407" s="185">
        <f t="shared" si="253"/>
        <v>1.19</v>
      </c>
      <c r="M407" s="185">
        <f t="shared" si="254"/>
        <v>1.68</v>
      </c>
      <c r="N407" s="185">
        <v>7.9</v>
      </c>
      <c r="O407" s="185">
        <f t="shared" si="255"/>
        <v>0.94800000000000006</v>
      </c>
      <c r="P407" s="185">
        <f t="shared" si="256"/>
        <v>1.3430000000000002</v>
      </c>
      <c r="Q407" s="185">
        <f t="shared" si="257"/>
        <v>1.8960000000000001</v>
      </c>
      <c r="R407" s="185">
        <v>9.5</v>
      </c>
      <c r="S407" s="185">
        <f t="shared" si="258"/>
        <v>1.1399999999999999</v>
      </c>
      <c r="T407" s="185">
        <f t="shared" si="259"/>
        <v>1.615</v>
      </c>
      <c r="U407" s="185">
        <f t="shared" si="260"/>
        <v>2.2799999999999998</v>
      </c>
      <c r="V407" s="185">
        <v>135</v>
      </c>
      <c r="W407" s="185">
        <f t="shared" si="261"/>
        <v>16.2</v>
      </c>
      <c r="X407" s="185">
        <f t="shared" si="262"/>
        <v>22.95</v>
      </c>
      <c r="Y407" s="185">
        <f t="shared" si="263"/>
        <v>32.4</v>
      </c>
    </row>
    <row r="408" spans="2:25" ht="15.75" x14ac:dyDescent="0.25">
      <c r="B408" s="215"/>
      <c r="C408" s="205"/>
      <c r="D408" s="205"/>
      <c r="E408" s="226"/>
      <c r="F408" s="3" t="s">
        <v>34</v>
      </c>
      <c r="G408" s="95">
        <v>5</v>
      </c>
      <c r="H408" s="95">
        <v>8</v>
      </c>
      <c r="I408" s="96">
        <v>10</v>
      </c>
      <c r="J408" s="185">
        <v>12.2</v>
      </c>
      <c r="K408" s="185">
        <f t="shared" si="252"/>
        <v>0.61</v>
      </c>
      <c r="L408" s="185">
        <f t="shared" si="253"/>
        <v>0.97599999999999998</v>
      </c>
      <c r="M408" s="185">
        <f t="shared" si="254"/>
        <v>1.22</v>
      </c>
      <c r="N408" s="185">
        <v>1.5</v>
      </c>
      <c r="O408" s="185">
        <f t="shared" si="255"/>
        <v>7.4999999999999997E-2</v>
      </c>
      <c r="P408" s="185">
        <f t="shared" si="256"/>
        <v>0.12</v>
      </c>
      <c r="Q408" s="185">
        <f t="shared" si="257"/>
        <v>0.15</v>
      </c>
      <c r="R408" s="185">
        <v>76.5</v>
      </c>
      <c r="S408" s="185">
        <f t="shared" si="258"/>
        <v>3.8250000000000002</v>
      </c>
      <c r="T408" s="185">
        <f t="shared" si="259"/>
        <v>6.12</v>
      </c>
      <c r="U408" s="185">
        <f t="shared" si="260"/>
        <v>7.65</v>
      </c>
      <c r="V408" s="185">
        <v>368</v>
      </c>
      <c r="W408" s="185">
        <f t="shared" si="261"/>
        <v>18.399999999999999</v>
      </c>
      <c r="X408" s="185">
        <f t="shared" si="262"/>
        <v>29.44</v>
      </c>
      <c r="Y408" s="185">
        <f t="shared" si="263"/>
        <v>36.799999999999997</v>
      </c>
    </row>
    <row r="409" spans="2:25" ht="15.75" x14ac:dyDescent="0.25">
      <c r="B409" s="215"/>
      <c r="C409" s="205"/>
      <c r="D409" s="205"/>
      <c r="E409" s="226"/>
      <c r="F409" s="3" t="s">
        <v>35</v>
      </c>
      <c r="G409" s="189">
        <v>3</v>
      </c>
      <c r="H409" s="189">
        <v>5</v>
      </c>
      <c r="I409" s="74">
        <v>6</v>
      </c>
      <c r="J409" s="185">
        <v>0</v>
      </c>
      <c r="K409" s="185">
        <f t="shared" si="252"/>
        <v>0</v>
      </c>
      <c r="L409" s="185">
        <f t="shared" si="253"/>
        <v>0</v>
      </c>
      <c r="M409" s="185">
        <f t="shared" si="254"/>
        <v>0</v>
      </c>
      <c r="N409" s="185">
        <v>99.9</v>
      </c>
      <c r="O409" s="185">
        <f t="shared" si="255"/>
        <v>2.9970000000000003</v>
      </c>
      <c r="P409" s="185">
        <f t="shared" si="256"/>
        <v>4.9950000000000001</v>
      </c>
      <c r="Q409" s="185">
        <f t="shared" si="257"/>
        <v>5.9940000000000007</v>
      </c>
      <c r="R409" s="185">
        <v>0</v>
      </c>
      <c r="S409" s="185">
        <f t="shared" si="258"/>
        <v>0</v>
      </c>
      <c r="T409" s="185">
        <f t="shared" si="259"/>
        <v>0</v>
      </c>
      <c r="U409" s="185">
        <f t="shared" si="260"/>
        <v>0</v>
      </c>
      <c r="V409" s="185">
        <v>899</v>
      </c>
      <c r="W409" s="185">
        <f t="shared" si="261"/>
        <v>26.97</v>
      </c>
      <c r="X409" s="185">
        <f t="shared" si="262"/>
        <v>44.95</v>
      </c>
      <c r="Y409" s="185">
        <f t="shared" si="263"/>
        <v>53.94</v>
      </c>
    </row>
    <row r="410" spans="2:25" ht="15.75" x14ac:dyDescent="0.25">
      <c r="B410" s="215"/>
      <c r="C410" s="205"/>
      <c r="D410" s="205"/>
      <c r="E410" s="226"/>
      <c r="F410" s="3" t="s">
        <v>10</v>
      </c>
      <c r="G410" s="189">
        <v>1</v>
      </c>
      <c r="H410" s="189">
        <v>1</v>
      </c>
      <c r="I410" s="74">
        <v>1</v>
      </c>
      <c r="J410" s="185">
        <v>0</v>
      </c>
      <c r="K410" s="185">
        <f t="shared" si="252"/>
        <v>0</v>
      </c>
      <c r="L410" s="185">
        <f t="shared" si="253"/>
        <v>0</v>
      </c>
      <c r="M410" s="185">
        <f t="shared" si="254"/>
        <v>0</v>
      </c>
      <c r="N410" s="185">
        <v>0</v>
      </c>
      <c r="O410" s="185">
        <f t="shared" si="255"/>
        <v>0</v>
      </c>
      <c r="P410" s="185">
        <f t="shared" si="256"/>
        <v>0</v>
      </c>
      <c r="Q410" s="185">
        <f t="shared" si="257"/>
        <v>0</v>
      </c>
      <c r="R410" s="185">
        <v>0</v>
      </c>
      <c r="S410" s="185">
        <f t="shared" si="258"/>
        <v>0</v>
      </c>
      <c r="T410" s="185">
        <f t="shared" si="259"/>
        <v>0</v>
      </c>
      <c r="U410" s="185">
        <f t="shared" si="260"/>
        <v>0</v>
      </c>
      <c r="V410" s="185">
        <v>0</v>
      </c>
      <c r="W410" s="185">
        <f t="shared" si="261"/>
        <v>0</v>
      </c>
      <c r="X410" s="185">
        <f t="shared" si="262"/>
        <v>0</v>
      </c>
      <c r="Y410" s="185">
        <f t="shared" si="263"/>
        <v>0</v>
      </c>
    </row>
    <row r="411" spans="2:25" ht="15.75" x14ac:dyDescent="0.25">
      <c r="B411" s="254" t="s">
        <v>67</v>
      </c>
      <c r="C411" s="216">
        <v>100</v>
      </c>
      <c r="D411" s="216">
        <v>130</v>
      </c>
      <c r="E411" s="216">
        <v>150</v>
      </c>
      <c r="F411" s="165" t="s">
        <v>17</v>
      </c>
      <c r="G411" s="182">
        <v>88</v>
      </c>
      <c r="H411" s="182">
        <v>117</v>
      </c>
      <c r="I411" s="191">
        <v>135</v>
      </c>
      <c r="J411" s="185">
        <v>2</v>
      </c>
      <c r="K411" s="185">
        <f t="shared" si="252"/>
        <v>1.76</v>
      </c>
      <c r="L411" s="185">
        <f t="shared" si="253"/>
        <v>2.34</v>
      </c>
      <c r="M411" s="185">
        <f t="shared" si="254"/>
        <v>2.7</v>
      </c>
      <c r="N411" s="185">
        <v>0.1</v>
      </c>
      <c r="O411" s="185">
        <f t="shared" si="255"/>
        <v>8.8000000000000009E-2</v>
      </c>
      <c r="P411" s="185">
        <f t="shared" si="256"/>
        <v>0.11700000000000001</v>
      </c>
      <c r="Q411" s="185">
        <f t="shared" si="257"/>
        <v>0.13500000000000001</v>
      </c>
      <c r="R411" s="185">
        <v>19.7</v>
      </c>
      <c r="S411" s="185">
        <f t="shared" si="258"/>
        <v>17.335999999999999</v>
      </c>
      <c r="T411" s="185">
        <f t="shared" si="259"/>
        <v>23.048999999999999</v>
      </c>
      <c r="U411" s="185">
        <f t="shared" si="260"/>
        <v>26.594999999999999</v>
      </c>
      <c r="V411" s="185">
        <v>83</v>
      </c>
      <c r="W411" s="185">
        <f t="shared" si="261"/>
        <v>73.040000000000006</v>
      </c>
      <c r="X411" s="185">
        <f t="shared" si="262"/>
        <v>97.11</v>
      </c>
      <c r="Y411" s="25">
        <f t="shared" si="263"/>
        <v>112.05</v>
      </c>
    </row>
    <row r="412" spans="2:25" ht="15.75" x14ac:dyDescent="0.25">
      <c r="B412" s="254"/>
      <c r="C412" s="216"/>
      <c r="D412" s="216"/>
      <c r="E412" s="216"/>
      <c r="F412" s="166" t="s">
        <v>58</v>
      </c>
      <c r="G412" s="182">
        <v>15</v>
      </c>
      <c r="H412" s="182">
        <v>20</v>
      </c>
      <c r="I412" s="191">
        <v>23</v>
      </c>
      <c r="J412" s="185">
        <v>7</v>
      </c>
      <c r="K412" s="185">
        <f t="shared" si="252"/>
        <v>1.05</v>
      </c>
      <c r="L412" s="185">
        <f t="shared" si="253"/>
        <v>1.4</v>
      </c>
      <c r="M412" s="185">
        <f t="shared" si="254"/>
        <v>1.61</v>
      </c>
      <c r="N412" s="185">
        <v>7.9</v>
      </c>
      <c r="O412" s="185">
        <f t="shared" si="255"/>
        <v>1.1850000000000001</v>
      </c>
      <c r="P412" s="185">
        <f t="shared" si="256"/>
        <v>1.58</v>
      </c>
      <c r="Q412" s="185">
        <f t="shared" si="257"/>
        <v>1.8170000000000002</v>
      </c>
      <c r="R412" s="185">
        <v>9.5</v>
      </c>
      <c r="S412" s="185">
        <f t="shared" si="258"/>
        <v>1.425</v>
      </c>
      <c r="T412" s="185">
        <f t="shared" si="259"/>
        <v>1.9</v>
      </c>
      <c r="U412" s="185">
        <f t="shared" si="260"/>
        <v>2.1850000000000001</v>
      </c>
      <c r="V412" s="185">
        <v>135</v>
      </c>
      <c r="W412" s="185">
        <f t="shared" si="261"/>
        <v>20.25</v>
      </c>
      <c r="X412" s="185">
        <f t="shared" si="262"/>
        <v>27</v>
      </c>
      <c r="Y412" s="185">
        <f t="shared" si="263"/>
        <v>31.05</v>
      </c>
    </row>
    <row r="413" spans="2:25" ht="15.75" x14ac:dyDescent="0.25">
      <c r="B413" s="254"/>
      <c r="C413" s="216"/>
      <c r="D413" s="216"/>
      <c r="E413" s="216"/>
      <c r="F413" s="165" t="s">
        <v>68</v>
      </c>
      <c r="G413" s="182">
        <v>2</v>
      </c>
      <c r="H413" s="182">
        <v>3</v>
      </c>
      <c r="I413" s="191">
        <v>4</v>
      </c>
      <c r="J413" s="185">
        <v>0.3</v>
      </c>
      <c r="K413" s="185">
        <f t="shared" si="252"/>
        <v>6.0000000000000001E-3</v>
      </c>
      <c r="L413" s="185">
        <f t="shared" si="253"/>
        <v>8.9999999999999993E-3</v>
      </c>
      <c r="M413" s="185">
        <f t="shared" si="254"/>
        <v>1.2E-2</v>
      </c>
      <c r="N413" s="185">
        <v>82</v>
      </c>
      <c r="O413" s="185">
        <f t="shared" si="255"/>
        <v>1.64</v>
      </c>
      <c r="P413" s="185">
        <f t="shared" si="256"/>
        <v>2.46</v>
      </c>
      <c r="Q413" s="185">
        <f t="shared" si="257"/>
        <v>3.28</v>
      </c>
      <c r="R413" s="185">
        <v>1</v>
      </c>
      <c r="S413" s="185">
        <f t="shared" si="258"/>
        <v>0.02</v>
      </c>
      <c r="T413" s="185">
        <f t="shared" si="259"/>
        <v>0.03</v>
      </c>
      <c r="U413" s="185">
        <f t="shared" si="260"/>
        <v>0.04</v>
      </c>
      <c r="V413" s="185">
        <v>749</v>
      </c>
      <c r="W413" s="185">
        <f t="shared" si="261"/>
        <v>14.98</v>
      </c>
      <c r="X413" s="185">
        <f t="shared" si="262"/>
        <v>22.47</v>
      </c>
      <c r="Y413" s="25">
        <f t="shared" si="263"/>
        <v>29.96</v>
      </c>
    </row>
    <row r="414" spans="2:25" ht="15.75" x14ac:dyDescent="0.25">
      <c r="B414" s="257"/>
      <c r="C414" s="216"/>
      <c r="D414" s="216"/>
      <c r="E414" s="216"/>
      <c r="F414" s="166" t="s">
        <v>10</v>
      </c>
      <c r="G414" s="189">
        <v>1</v>
      </c>
      <c r="H414" s="189">
        <v>1</v>
      </c>
      <c r="I414" s="74">
        <v>1</v>
      </c>
      <c r="J414" s="185">
        <v>0</v>
      </c>
      <c r="K414" s="185">
        <f t="shared" si="252"/>
        <v>0</v>
      </c>
      <c r="L414" s="185">
        <f t="shared" si="253"/>
        <v>0</v>
      </c>
      <c r="M414" s="185">
        <f t="shared" si="254"/>
        <v>0</v>
      </c>
      <c r="N414" s="185">
        <v>0</v>
      </c>
      <c r="O414" s="185">
        <f t="shared" si="255"/>
        <v>0</v>
      </c>
      <c r="P414" s="185">
        <f t="shared" si="256"/>
        <v>0</v>
      </c>
      <c r="Q414" s="185">
        <f t="shared" si="257"/>
        <v>0</v>
      </c>
      <c r="R414" s="185">
        <v>0</v>
      </c>
      <c r="S414" s="185">
        <f t="shared" si="258"/>
        <v>0</v>
      </c>
      <c r="T414" s="185">
        <f t="shared" si="259"/>
        <v>0</v>
      </c>
      <c r="U414" s="185">
        <f t="shared" si="260"/>
        <v>0</v>
      </c>
      <c r="V414" s="185">
        <v>0</v>
      </c>
      <c r="W414" s="185">
        <f t="shared" si="261"/>
        <v>0</v>
      </c>
      <c r="X414" s="185">
        <f t="shared" si="262"/>
        <v>0</v>
      </c>
      <c r="Y414" s="185">
        <f t="shared" si="263"/>
        <v>0</v>
      </c>
    </row>
    <row r="415" spans="2:25" ht="16.5" thickBot="1" x14ac:dyDescent="0.3">
      <c r="B415" s="242"/>
      <c r="C415" s="216"/>
      <c r="D415" s="216"/>
      <c r="E415" s="216"/>
      <c r="F415" s="167" t="s">
        <v>12</v>
      </c>
      <c r="G415" s="192">
        <v>5</v>
      </c>
      <c r="H415" s="192">
        <v>5</v>
      </c>
      <c r="I415" s="86">
        <v>5</v>
      </c>
      <c r="J415" s="185">
        <v>1.3</v>
      </c>
      <c r="K415" s="185">
        <f t="shared" si="252"/>
        <v>6.5000000000000002E-2</v>
      </c>
      <c r="L415" s="185">
        <f t="shared" si="253"/>
        <v>6.5000000000000002E-2</v>
      </c>
      <c r="M415" s="185">
        <f t="shared" si="254"/>
        <v>6.5000000000000002E-2</v>
      </c>
      <c r="N415" s="185">
        <v>72.5</v>
      </c>
      <c r="O415" s="185">
        <f t="shared" si="255"/>
        <v>3.625</v>
      </c>
      <c r="P415" s="185">
        <f t="shared" si="256"/>
        <v>3.625</v>
      </c>
      <c r="Q415" s="185">
        <f t="shared" si="257"/>
        <v>3.625</v>
      </c>
      <c r="R415" s="185">
        <v>0.9</v>
      </c>
      <c r="S415" s="185">
        <f t="shared" si="258"/>
        <v>4.4999999999999998E-2</v>
      </c>
      <c r="T415" s="185">
        <f t="shared" si="259"/>
        <v>4.4999999999999998E-2</v>
      </c>
      <c r="U415" s="185">
        <f t="shared" si="260"/>
        <v>4.4999999999999998E-2</v>
      </c>
      <c r="V415" s="185">
        <v>661</v>
      </c>
      <c r="W415" s="185">
        <f t="shared" si="261"/>
        <v>33.049999999999997</v>
      </c>
      <c r="X415" s="185">
        <f t="shared" si="262"/>
        <v>33.049999999999997</v>
      </c>
      <c r="Y415" s="185">
        <f t="shared" si="263"/>
        <v>33.049999999999997</v>
      </c>
    </row>
    <row r="416" spans="2:25" ht="15.75" x14ac:dyDescent="0.25">
      <c r="B416" s="3" t="s">
        <v>25</v>
      </c>
      <c r="C416" s="182">
        <v>100</v>
      </c>
      <c r="D416" s="182">
        <v>100</v>
      </c>
      <c r="E416" s="182">
        <v>100</v>
      </c>
      <c r="F416" s="3" t="s">
        <v>25</v>
      </c>
      <c r="G416" s="95">
        <v>100</v>
      </c>
      <c r="H416" s="95">
        <v>100</v>
      </c>
      <c r="I416" s="95">
        <v>100</v>
      </c>
      <c r="J416" s="185">
        <v>18</v>
      </c>
      <c r="K416" s="185">
        <f t="shared" si="252"/>
        <v>18</v>
      </c>
      <c r="L416" s="185">
        <f t="shared" si="253"/>
        <v>18</v>
      </c>
      <c r="M416" s="185">
        <f t="shared" si="254"/>
        <v>18</v>
      </c>
      <c r="N416" s="185">
        <v>0.6</v>
      </c>
      <c r="O416" s="185">
        <f t="shared" si="255"/>
        <v>0.6</v>
      </c>
      <c r="P416" s="185">
        <f t="shared" si="256"/>
        <v>0.6</v>
      </c>
      <c r="Q416" s="185">
        <f t="shared" si="257"/>
        <v>0.6</v>
      </c>
      <c r="R416" s="185">
        <v>1.5</v>
      </c>
      <c r="S416" s="185">
        <f t="shared" si="258"/>
        <v>1.5</v>
      </c>
      <c r="T416" s="185">
        <f t="shared" si="259"/>
        <v>1.5</v>
      </c>
      <c r="U416" s="185">
        <f t="shared" si="260"/>
        <v>1.5</v>
      </c>
      <c r="V416" s="185">
        <v>86</v>
      </c>
      <c r="W416" s="185">
        <f t="shared" si="261"/>
        <v>86</v>
      </c>
      <c r="X416" s="185">
        <f t="shared" si="262"/>
        <v>86</v>
      </c>
      <c r="Y416" s="185">
        <f t="shared" si="263"/>
        <v>86</v>
      </c>
    </row>
    <row r="417" spans="2:25" ht="15.75" x14ac:dyDescent="0.25">
      <c r="B417" s="249" t="s">
        <v>144</v>
      </c>
      <c r="C417" s="218">
        <v>200</v>
      </c>
      <c r="D417" s="218">
        <v>200</v>
      </c>
      <c r="E417" s="218">
        <v>200</v>
      </c>
      <c r="F417" s="135" t="s">
        <v>150</v>
      </c>
      <c r="G417" s="189">
        <v>1</v>
      </c>
      <c r="H417" s="189">
        <v>1</v>
      </c>
      <c r="I417" s="74">
        <v>1</v>
      </c>
      <c r="J417" s="185">
        <v>0.1</v>
      </c>
      <c r="K417" s="185">
        <f t="shared" si="252"/>
        <v>1E-3</v>
      </c>
      <c r="L417" s="185">
        <f t="shared" si="253"/>
        <v>1E-3</v>
      </c>
      <c r="M417" s="185">
        <f t="shared" si="254"/>
        <v>1E-3</v>
      </c>
      <c r="N417" s="185">
        <v>0</v>
      </c>
      <c r="O417" s="185">
        <f t="shared" si="255"/>
        <v>0</v>
      </c>
      <c r="P417" s="185">
        <f t="shared" si="256"/>
        <v>0</v>
      </c>
      <c r="Q417" s="185">
        <f t="shared" si="257"/>
        <v>0</v>
      </c>
      <c r="R417" s="185">
        <v>0</v>
      </c>
      <c r="S417" s="185">
        <f t="shared" si="258"/>
        <v>0</v>
      </c>
      <c r="T417" s="185">
        <f t="shared" si="259"/>
        <v>0</v>
      </c>
      <c r="U417" s="185">
        <f t="shared" si="260"/>
        <v>0</v>
      </c>
      <c r="V417" s="185">
        <v>5</v>
      </c>
      <c r="W417" s="185">
        <f t="shared" si="261"/>
        <v>0.05</v>
      </c>
      <c r="X417" s="185">
        <f t="shared" si="262"/>
        <v>0.05</v>
      </c>
      <c r="Y417" s="185">
        <f t="shared" si="263"/>
        <v>0.05</v>
      </c>
    </row>
    <row r="418" spans="2:25" ht="15.75" x14ac:dyDescent="0.25">
      <c r="B418" s="250"/>
      <c r="C418" s="205"/>
      <c r="D418" s="205"/>
      <c r="E418" s="205"/>
      <c r="F418" s="3" t="s">
        <v>19</v>
      </c>
      <c r="G418" s="95">
        <v>15</v>
      </c>
      <c r="H418" s="95">
        <v>15</v>
      </c>
      <c r="I418" s="96">
        <v>15</v>
      </c>
      <c r="J418" s="185">
        <v>0</v>
      </c>
      <c r="K418" s="185">
        <f t="shared" si="252"/>
        <v>0</v>
      </c>
      <c r="L418" s="185">
        <f t="shared" si="253"/>
        <v>0</v>
      </c>
      <c r="M418" s="185">
        <f t="shared" si="254"/>
        <v>0</v>
      </c>
      <c r="N418" s="185">
        <v>0</v>
      </c>
      <c r="O418" s="185">
        <f t="shared" si="255"/>
        <v>0</v>
      </c>
      <c r="P418" s="185">
        <f t="shared" si="256"/>
        <v>0</v>
      </c>
      <c r="Q418" s="185">
        <f t="shared" si="257"/>
        <v>0</v>
      </c>
      <c r="R418" s="185">
        <v>99.8</v>
      </c>
      <c r="S418" s="185">
        <f t="shared" si="258"/>
        <v>14.97</v>
      </c>
      <c r="T418" s="185">
        <f t="shared" si="259"/>
        <v>14.97</v>
      </c>
      <c r="U418" s="185">
        <f t="shared" si="260"/>
        <v>14.97</v>
      </c>
      <c r="V418" s="185">
        <v>374</v>
      </c>
      <c r="W418" s="185">
        <f t="shared" si="261"/>
        <v>56.1</v>
      </c>
      <c r="X418" s="185">
        <f t="shared" si="262"/>
        <v>56.1</v>
      </c>
      <c r="Y418" s="185">
        <f t="shared" si="263"/>
        <v>56.1</v>
      </c>
    </row>
    <row r="419" spans="2:25" ht="16.5" thickBot="1" x14ac:dyDescent="0.3">
      <c r="B419" s="224"/>
      <c r="C419" s="206"/>
      <c r="D419" s="206"/>
      <c r="E419" s="206"/>
      <c r="F419" s="3" t="s">
        <v>138</v>
      </c>
      <c r="G419" s="97">
        <v>7</v>
      </c>
      <c r="H419" s="97">
        <v>7</v>
      </c>
      <c r="I419" s="98">
        <v>7</v>
      </c>
      <c r="J419" s="185">
        <v>0.9</v>
      </c>
      <c r="K419" s="185">
        <f t="shared" si="252"/>
        <v>6.3E-2</v>
      </c>
      <c r="L419" s="185">
        <f t="shared" si="253"/>
        <v>6.3E-2</v>
      </c>
      <c r="M419" s="185">
        <f t="shared" si="254"/>
        <v>6.3E-2</v>
      </c>
      <c r="N419" s="185">
        <v>0</v>
      </c>
      <c r="O419" s="185">
        <f t="shared" si="255"/>
        <v>0</v>
      </c>
      <c r="P419" s="185">
        <f t="shared" si="256"/>
        <v>0</v>
      </c>
      <c r="Q419" s="185">
        <f t="shared" si="257"/>
        <v>0</v>
      </c>
      <c r="R419" s="185">
        <v>3.6</v>
      </c>
      <c r="S419" s="185">
        <f t="shared" si="258"/>
        <v>0.252</v>
      </c>
      <c r="T419" s="185">
        <f t="shared" si="259"/>
        <v>0.252</v>
      </c>
      <c r="U419" s="185">
        <f t="shared" si="260"/>
        <v>0.252</v>
      </c>
      <c r="V419" s="185">
        <v>31</v>
      </c>
      <c r="W419" s="185">
        <f t="shared" si="261"/>
        <v>2.17</v>
      </c>
      <c r="X419" s="185">
        <f t="shared" si="262"/>
        <v>2.17</v>
      </c>
      <c r="Y419" s="185">
        <f t="shared" si="263"/>
        <v>2.17</v>
      </c>
    </row>
    <row r="420" spans="2:25" ht="32.25" thickBot="1" x14ac:dyDescent="0.3">
      <c r="B420" s="10" t="s">
        <v>14</v>
      </c>
      <c r="C420" s="189">
        <v>20</v>
      </c>
      <c r="D420" s="189">
        <v>35</v>
      </c>
      <c r="E420" s="189">
        <v>40</v>
      </c>
      <c r="F420" s="29" t="s">
        <v>14</v>
      </c>
      <c r="G420" s="99">
        <v>20</v>
      </c>
      <c r="H420" s="99">
        <v>35</v>
      </c>
      <c r="I420" s="100">
        <v>40</v>
      </c>
      <c r="J420" s="185">
        <v>6.5</v>
      </c>
      <c r="K420" s="183">
        <f t="shared" si="252"/>
        <v>1.3</v>
      </c>
      <c r="L420" s="183">
        <f t="shared" si="253"/>
        <v>2.2749999999999999</v>
      </c>
      <c r="M420" s="183">
        <f t="shared" si="254"/>
        <v>2.6</v>
      </c>
      <c r="N420" s="183">
        <v>1</v>
      </c>
      <c r="O420" s="183">
        <f t="shared" si="255"/>
        <v>0.2</v>
      </c>
      <c r="P420" s="183">
        <f t="shared" si="256"/>
        <v>0.35</v>
      </c>
      <c r="Q420" s="183">
        <f t="shared" si="257"/>
        <v>0.4</v>
      </c>
      <c r="R420" s="183">
        <v>40.1</v>
      </c>
      <c r="S420" s="183">
        <f t="shared" si="258"/>
        <v>8.02</v>
      </c>
      <c r="T420" s="183">
        <f t="shared" si="259"/>
        <v>14.035</v>
      </c>
      <c r="U420" s="183">
        <f t="shared" si="260"/>
        <v>16.04</v>
      </c>
      <c r="V420" s="183">
        <v>190</v>
      </c>
      <c r="W420" s="183">
        <f t="shared" si="261"/>
        <v>38</v>
      </c>
      <c r="X420" s="183">
        <f t="shared" si="262"/>
        <v>66.5</v>
      </c>
      <c r="Y420" s="183">
        <f t="shared" si="263"/>
        <v>76</v>
      </c>
    </row>
    <row r="421" spans="2:25" ht="18.75" x14ac:dyDescent="0.3">
      <c r="B421" s="24"/>
      <c r="C421" s="24"/>
      <c r="D421" s="24"/>
      <c r="E421" s="24"/>
      <c r="F421" s="24"/>
      <c r="G421" s="24"/>
      <c r="H421" s="24"/>
      <c r="I421" s="24"/>
      <c r="J421" s="107"/>
      <c r="K421" s="111">
        <f>SUM(K405:K420)</f>
        <v>49.743000000000002</v>
      </c>
      <c r="L421" s="111">
        <f t="shared" ref="L421:Y421" si="264">SUM(L405:L420)</f>
        <v>65.785000000000011</v>
      </c>
      <c r="M421" s="111">
        <f t="shared" si="264"/>
        <v>80.046999999999997</v>
      </c>
      <c r="N421" s="111"/>
      <c r="O421" s="111">
        <f t="shared" si="264"/>
        <v>18.486000000000001</v>
      </c>
      <c r="P421" s="111">
        <f t="shared" si="264"/>
        <v>25.984000000000002</v>
      </c>
      <c r="Q421" s="111">
        <f t="shared" si="264"/>
        <v>32.152999999999999</v>
      </c>
      <c r="R421" s="111"/>
      <c r="S421" s="111">
        <f t="shared" si="264"/>
        <v>59.222999999999999</v>
      </c>
      <c r="T421" s="111">
        <f t="shared" si="264"/>
        <v>79.951999999999998</v>
      </c>
      <c r="U421" s="111">
        <f t="shared" si="264"/>
        <v>92.937000000000012</v>
      </c>
      <c r="V421" s="111"/>
      <c r="W421" s="111">
        <f t="shared" si="264"/>
        <v>484.0100000000001</v>
      </c>
      <c r="X421" s="111">
        <f t="shared" si="264"/>
        <v>638.56999999999994</v>
      </c>
      <c r="Y421" s="111">
        <f t="shared" si="264"/>
        <v>747.17</v>
      </c>
    </row>
    <row r="422" spans="2:25" x14ac:dyDescent="0.25"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</row>
  </sheetData>
  <mergeCells count="270">
    <mergeCell ref="B191:B195"/>
    <mergeCell ref="C191:C195"/>
    <mergeCell ref="D191:D195"/>
    <mergeCell ref="E191:E195"/>
    <mergeCell ref="B186:B190"/>
    <mergeCell ref="C186:C190"/>
    <mergeCell ref="D186:D190"/>
    <mergeCell ref="E186:E190"/>
    <mergeCell ref="B219:B221"/>
    <mergeCell ref="C219:C221"/>
    <mergeCell ref="D219:D221"/>
    <mergeCell ref="D312:D314"/>
    <mergeCell ref="E312:E314"/>
    <mergeCell ref="B315:B316"/>
    <mergeCell ref="C315:C316"/>
    <mergeCell ref="D315:D316"/>
    <mergeCell ref="E315:E316"/>
    <mergeCell ref="B306:B311"/>
    <mergeCell ref="C306:C311"/>
    <mergeCell ref="D306:D311"/>
    <mergeCell ref="E306:E311"/>
    <mergeCell ref="B312:B314"/>
    <mergeCell ref="C312:C314"/>
    <mergeCell ref="B104:B112"/>
    <mergeCell ref="C104:C112"/>
    <mergeCell ref="D104:D112"/>
    <mergeCell ref="E104:E112"/>
    <mergeCell ref="B251:B258"/>
    <mergeCell ref="C251:C258"/>
    <mergeCell ref="D251:D258"/>
    <mergeCell ref="E251:E258"/>
    <mergeCell ref="B236:B244"/>
    <mergeCell ref="C236:C244"/>
    <mergeCell ref="D236:D244"/>
    <mergeCell ref="E236:E244"/>
    <mergeCell ref="B117:E117"/>
    <mergeCell ref="B148:B155"/>
    <mergeCell ref="C148:C155"/>
    <mergeCell ref="D148:D155"/>
    <mergeCell ref="B131:B132"/>
    <mergeCell ref="C131:C132"/>
    <mergeCell ref="D131:D132"/>
    <mergeCell ref="E131:E132"/>
    <mergeCell ref="B124:B130"/>
    <mergeCell ref="C124:C130"/>
    <mergeCell ref="D124:D130"/>
    <mergeCell ref="E124:E130"/>
    <mergeCell ref="B8:B13"/>
    <mergeCell ref="C8:C13"/>
    <mergeCell ref="D8:D13"/>
    <mergeCell ref="E8:E13"/>
    <mergeCell ref="B1:I1"/>
    <mergeCell ref="D2:F2"/>
    <mergeCell ref="B3:E3"/>
    <mergeCell ref="B4:B6"/>
    <mergeCell ref="F4:F6"/>
    <mergeCell ref="G4:I5"/>
    <mergeCell ref="B37:B44"/>
    <mergeCell ref="C37:C44"/>
    <mergeCell ref="D37:D44"/>
    <mergeCell ref="E37:E44"/>
    <mergeCell ref="B32:B36"/>
    <mergeCell ref="C32:C36"/>
    <mergeCell ref="D32:D36"/>
    <mergeCell ref="E32:E36"/>
    <mergeCell ref="B26:B28"/>
    <mergeCell ref="C26:C28"/>
    <mergeCell ref="D26:D28"/>
    <mergeCell ref="E26:E28"/>
    <mergeCell ref="B62:B64"/>
    <mergeCell ref="C62:C64"/>
    <mergeCell ref="D62:D64"/>
    <mergeCell ref="E62:E64"/>
    <mergeCell ref="B52:B58"/>
    <mergeCell ref="C52:C58"/>
    <mergeCell ref="D52:D58"/>
    <mergeCell ref="E52:E58"/>
    <mergeCell ref="B45:B47"/>
    <mergeCell ref="C45:C47"/>
    <mergeCell ref="D45:D47"/>
    <mergeCell ref="E45:E47"/>
    <mergeCell ref="B59:B61"/>
    <mergeCell ref="C59:C61"/>
    <mergeCell ref="D59:D61"/>
    <mergeCell ref="E59:E61"/>
    <mergeCell ref="B156:B158"/>
    <mergeCell ref="C156:C158"/>
    <mergeCell ref="D156:D158"/>
    <mergeCell ref="E156:E158"/>
    <mergeCell ref="B143:B147"/>
    <mergeCell ref="C143:C147"/>
    <mergeCell ref="D143:D147"/>
    <mergeCell ref="E143:E147"/>
    <mergeCell ref="B168:B175"/>
    <mergeCell ref="C168:C175"/>
    <mergeCell ref="D168:D175"/>
    <mergeCell ref="E168:E175"/>
    <mergeCell ref="E148:E155"/>
    <mergeCell ref="E162:E167"/>
    <mergeCell ref="B266:B271"/>
    <mergeCell ref="E219:E221"/>
    <mergeCell ref="B216:B218"/>
    <mergeCell ref="C216:C218"/>
    <mergeCell ref="D216:D218"/>
    <mergeCell ref="E216:E218"/>
    <mergeCell ref="B202:B207"/>
    <mergeCell ref="C202:C207"/>
    <mergeCell ref="D202:D207"/>
    <mergeCell ref="E202:E207"/>
    <mergeCell ref="B208:B215"/>
    <mergeCell ref="C208:C215"/>
    <mergeCell ref="D208:D215"/>
    <mergeCell ref="E208:E215"/>
    <mergeCell ref="B360:B362"/>
    <mergeCell ref="C360:C362"/>
    <mergeCell ref="D360:D362"/>
    <mergeCell ref="E360:E362"/>
    <mergeCell ref="B346:B351"/>
    <mergeCell ref="C346:C351"/>
    <mergeCell ref="D346:D351"/>
    <mergeCell ref="E346:E351"/>
    <mergeCell ref="B341:B345"/>
    <mergeCell ref="C341:C345"/>
    <mergeCell ref="D341:D345"/>
    <mergeCell ref="E341:E345"/>
    <mergeCell ref="B352:B359"/>
    <mergeCell ref="C352:C359"/>
    <mergeCell ref="D352:D359"/>
    <mergeCell ref="E352:E359"/>
    <mergeCell ref="B417:B419"/>
    <mergeCell ref="C417:C419"/>
    <mergeCell ref="D417:D419"/>
    <mergeCell ref="E417:E419"/>
    <mergeCell ref="B411:B415"/>
    <mergeCell ref="C411:C415"/>
    <mergeCell ref="D411:D415"/>
    <mergeCell ref="E411:E415"/>
    <mergeCell ref="B405:B410"/>
    <mergeCell ref="C405:C410"/>
    <mergeCell ref="D405:D410"/>
    <mergeCell ref="E405:E410"/>
    <mergeCell ref="B396:B398"/>
    <mergeCell ref="C396:C398"/>
    <mergeCell ref="D396:D398"/>
    <mergeCell ref="E396:E398"/>
    <mergeCell ref="B385:B387"/>
    <mergeCell ref="C385:C387"/>
    <mergeCell ref="D385:D387"/>
    <mergeCell ref="E385:E387"/>
    <mergeCell ref="B388:B395"/>
    <mergeCell ref="C388:C395"/>
    <mergeCell ref="D388:D395"/>
    <mergeCell ref="E388:E395"/>
    <mergeCell ref="B380:B382"/>
    <mergeCell ref="C380:C382"/>
    <mergeCell ref="D380:D382"/>
    <mergeCell ref="E380:E382"/>
    <mergeCell ref="B367:B371"/>
    <mergeCell ref="C367:C371"/>
    <mergeCell ref="D367:D371"/>
    <mergeCell ref="E367:E371"/>
    <mergeCell ref="B372:B379"/>
    <mergeCell ref="C372:C379"/>
    <mergeCell ref="D372:D379"/>
    <mergeCell ref="E372:E379"/>
    <mergeCell ref="J4:M4"/>
    <mergeCell ref="N4:Q4"/>
    <mergeCell ref="R4:U4"/>
    <mergeCell ref="J5:J6"/>
    <mergeCell ref="N5:N6"/>
    <mergeCell ref="R5:R6"/>
    <mergeCell ref="V5:V6"/>
    <mergeCell ref="C4:E5"/>
    <mergeCell ref="V4:Y4"/>
    <mergeCell ref="C22:C24"/>
    <mergeCell ref="D22:D24"/>
    <mergeCell ref="E22:E24"/>
    <mergeCell ref="B14:B21"/>
    <mergeCell ref="C14:C21"/>
    <mergeCell ref="D14:D21"/>
    <mergeCell ref="E14:E21"/>
    <mergeCell ref="B91:B98"/>
    <mergeCell ref="C91:C98"/>
    <mergeCell ref="D91:D98"/>
    <mergeCell ref="E91:E98"/>
    <mergeCell ref="B22:B24"/>
    <mergeCell ref="B85:B90"/>
    <mergeCell ref="C85:C90"/>
    <mergeCell ref="D85:D90"/>
    <mergeCell ref="E85:E90"/>
    <mergeCell ref="B68:B70"/>
    <mergeCell ref="C68:C70"/>
    <mergeCell ref="D68:D70"/>
    <mergeCell ref="E68:E70"/>
    <mergeCell ref="B71:B78"/>
    <mergeCell ref="C71:C78"/>
    <mergeCell ref="D71:D78"/>
    <mergeCell ref="E71:E78"/>
    <mergeCell ref="B113:B114"/>
    <mergeCell ref="C113:C114"/>
    <mergeCell ref="D113:D114"/>
    <mergeCell ref="E113:E114"/>
    <mergeCell ref="B99:B103"/>
    <mergeCell ref="C99:C103"/>
    <mergeCell ref="D99:D103"/>
    <mergeCell ref="E99:E103"/>
    <mergeCell ref="B225:E225"/>
    <mergeCell ref="B121:B123"/>
    <mergeCell ref="C121:C123"/>
    <mergeCell ref="D121:D123"/>
    <mergeCell ref="E121:E123"/>
    <mergeCell ref="B180:B182"/>
    <mergeCell ref="C180:C182"/>
    <mergeCell ref="D180:D182"/>
    <mergeCell ref="E180:E182"/>
    <mergeCell ref="B176:B178"/>
    <mergeCell ref="C176:C178"/>
    <mergeCell ref="D176:D178"/>
    <mergeCell ref="E176:E178"/>
    <mergeCell ref="B162:B167"/>
    <mergeCell ref="C162:C167"/>
    <mergeCell ref="D162:D167"/>
    <mergeCell ref="B336:B337"/>
    <mergeCell ref="C336:C337"/>
    <mergeCell ref="D336:D337"/>
    <mergeCell ref="E336:E337"/>
    <mergeCell ref="D272:D279"/>
    <mergeCell ref="E272:E279"/>
    <mergeCell ref="B327:B333"/>
    <mergeCell ref="C327:C333"/>
    <mergeCell ref="D327:D333"/>
    <mergeCell ref="E327:E333"/>
    <mergeCell ref="B325:E325"/>
    <mergeCell ref="B272:B279"/>
    <mergeCell ref="C272:C279"/>
    <mergeCell ref="E299:E301"/>
    <mergeCell ref="B292:B296"/>
    <mergeCell ref="C292:C296"/>
    <mergeCell ref="D292:D296"/>
    <mergeCell ref="E292:E296"/>
    <mergeCell ref="B289:B291"/>
    <mergeCell ref="C289:C291"/>
    <mergeCell ref="D289:D291"/>
    <mergeCell ref="E289:E291"/>
    <mergeCell ref="B280:B284"/>
    <mergeCell ref="C280:C284"/>
    <mergeCell ref="B233:B235"/>
    <mergeCell ref="C233:C235"/>
    <mergeCell ref="D233:D235"/>
    <mergeCell ref="E233:E235"/>
    <mergeCell ref="B227:B232"/>
    <mergeCell ref="C227:C232"/>
    <mergeCell ref="D227:D232"/>
    <mergeCell ref="E227:E232"/>
    <mergeCell ref="B299:B301"/>
    <mergeCell ref="C299:C301"/>
    <mergeCell ref="D299:D301"/>
    <mergeCell ref="C266:C271"/>
    <mergeCell ref="D266:D271"/>
    <mergeCell ref="D280:D284"/>
    <mergeCell ref="E280:E284"/>
    <mergeCell ref="E266:E271"/>
    <mergeCell ref="B248:B250"/>
    <mergeCell ref="C248:C250"/>
    <mergeCell ref="D248:D250"/>
    <mergeCell ref="E248:E250"/>
    <mergeCell ref="B259:B261"/>
    <mergeCell ref="C259:C261"/>
    <mergeCell ref="D259:D261"/>
    <mergeCell ref="E259:E261"/>
  </mergeCells>
  <pageMargins left="0.7" right="0.7" top="0.75" bottom="0.75" header="0.3" footer="0.3"/>
  <pageSetup paperSize="9" scale="3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3"/>
  <sheetViews>
    <sheetView tabSelected="1" workbookViewId="0">
      <selection activeCell="I30" sqref="I30"/>
    </sheetView>
  </sheetViews>
  <sheetFormatPr defaultRowHeight="15" x14ac:dyDescent="0.25"/>
  <cols>
    <col min="2" max="2" width="9.140625" customWidth="1"/>
    <col min="3" max="3" width="17.85546875" customWidth="1"/>
    <col min="4" max="4" width="7.28515625" customWidth="1"/>
    <col min="8" max="8" width="7.85546875" customWidth="1"/>
    <col min="12" max="12" width="7.140625" customWidth="1"/>
    <col min="16" max="16" width="7.85546875" customWidth="1"/>
  </cols>
  <sheetData>
    <row r="1" spans="2:19" ht="15.75" x14ac:dyDescent="0.25">
      <c r="D1" s="271" t="s">
        <v>95</v>
      </c>
      <c r="E1" s="272"/>
      <c r="F1" s="273"/>
      <c r="G1" s="91"/>
      <c r="H1" s="271" t="s">
        <v>101</v>
      </c>
      <c r="I1" s="272"/>
      <c r="J1" s="273"/>
      <c r="K1" s="92"/>
      <c r="L1" s="70"/>
      <c r="M1" s="70" t="s">
        <v>96</v>
      </c>
      <c r="N1" s="70"/>
      <c r="O1" s="90"/>
      <c r="P1" s="271" t="s">
        <v>97</v>
      </c>
      <c r="Q1" s="272"/>
      <c r="R1" s="273"/>
    </row>
    <row r="2" spans="2:19" ht="37.5" x14ac:dyDescent="0.25">
      <c r="B2" s="19"/>
      <c r="C2" s="18"/>
      <c r="D2" s="41" t="s">
        <v>7</v>
      </c>
      <c r="E2" s="41" t="s">
        <v>8</v>
      </c>
      <c r="F2" s="42" t="s">
        <v>9</v>
      </c>
      <c r="G2" s="41"/>
      <c r="H2" s="41" t="s">
        <v>7</v>
      </c>
      <c r="I2" s="41" t="s">
        <v>8</v>
      </c>
      <c r="J2" s="42" t="s">
        <v>9</v>
      </c>
      <c r="K2" s="41"/>
      <c r="L2" s="41" t="s">
        <v>7</v>
      </c>
      <c r="M2" s="41" t="s">
        <v>8</v>
      </c>
      <c r="N2" s="42" t="s">
        <v>9</v>
      </c>
      <c r="O2" s="41"/>
      <c r="P2" s="124" t="s">
        <v>7</v>
      </c>
      <c r="Q2" s="124" t="s">
        <v>8</v>
      </c>
      <c r="R2" s="125" t="s">
        <v>9</v>
      </c>
    </row>
    <row r="3" spans="2:19" ht="15" customHeight="1" x14ac:dyDescent="0.25">
      <c r="B3" s="265" t="s">
        <v>48</v>
      </c>
      <c r="C3" s="2" t="s">
        <v>49</v>
      </c>
      <c r="D3" s="75">
        <f>'Ккал 1'!K30</f>
        <v>37.917999999999985</v>
      </c>
      <c r="E3" s="75">
        <f>'Ккал 1'!L30</f>
        <v>53.484999999999985</v>
      </c>
      <c r="F3" s="75">
        <f>'Ккал 1'!M30</f>
        <v>67.915999999999983</v>
      </c>
      <c r="G3" s="75"/>
      <c r="H3" s="75">
        <f>'Ккал 1'!O30</f>
        <v>27.535999999999998</v>
      </c>
      <c r="I3" s="75">
        <f>'Ккал 1'!P30</f>
        <v>35.42</v>
      </c>
      <c r="J3" s="75">
        <f>'Ккал 1'!Q30</f>
        <v>59.146000000000001</v>
      </c>
      <c r="K3" s="75"/>
      <c r="L3" s="75">
        <f>'Ккал 1'!S30</f>
        <v>89.007999999999996</v>
      </c>
      <c r="M3" s="75">
        <f>'Ккал 1'!T30</f>
        <v>110.181</v>
      </c>
      <c r="N3" s="75">
        <f>'Ккал 1'!U30</f>
        <v>123.56299999999999</v>
      </c>
      <c r="O3" s="75"/>
      <c r="P3" s="126">
        <f>'Ккал 1'!W30</f>
        <v>626.0100000000001</v>
      </c>
      <c r="Q3" s="126">
        <f>'Ккал 1'!X30</f>
        <v>782.66</v>
      </c>
      <c r="R3" s="126">
        <f>'Ккал 1'!Y30</f>
        <v>1047.6399999999999</v>
      </c>
    </row>
    <row r="4" spans="2:19" ht="18.75" x14ac:dyDescent="0.25">
      <c r="B4" s="266"/>
      <c r="C4" s="2" t="s">
        <v>50</v>
      </c>
      <c r="D4" s="75">
        <f>'Ккал 1'!K50</f>
        <v>24.471000000000007</v>
      </c>
      <c r="E4" s="75">
        <f>'Ккал 1'!L50</f>
        <v>25.766000000000005</v>
      </c>
      <c r="F4" s="75">
        <f>'Ккал 1'!M50</f>
        <v>33.182999999999993</v>
      </c>
      <c r="G4" s="75"/>
      <c r="H4" s="75">
        <f>'Ккал 1'!O50</f>
        <v>28.396999999999998</v>
      </c>
      <c r="I4" s="75">
        <f>'Ккал 1'!P50</f>
        <v>29.558</v>
      </c>
      <c r="J4" s="75">
        <f>'Ккал 1'!Q50</f>
        <v>38.263999999999996</v>
      </c>
      <c r="K4" s="75"/>
      <c r="L4" s="75">
        <f>'Ккал 1'!S50</f>
        <v>62.397999999999996</v>
      </c>
      <c r="M4" s="75">
        <f>'Ккал 1'!T50</f>
        <v>70.304999999999993</v>
      </c>
      <c r="N4" s="75">
        <f>'Ккал 1'!U50</f>
        <v>76.91</v>
      </c>
      <c r="O4" s="75"/>
      <c r="P4" s="126">
        <f>'Ккал 1'!W50</f>
        <v>588.87</v>
      </c>
      <c r="Q4" s="126">
        <f>'Ккал 1'!X50</f>
        <v>632.16800000000001</v>
      </c>
      <c r="R4" s="126">
        <f>'Ккал 1'!Y50</f>
        <v>784.13</v>
      </c>
    </row>
    <row r="5" spans="2:19" ht="18.75" x14ac:dyDescent="0.25">
      <c r="B5" s="266"/>
      <c r="C5" s="2" t="s">
        <v>51</v>
      </c>
      <c r="D5" s="75">
        <f>'Ккал 1'!K66</f>
        <v>89.742000000000004</v>
      </c>
      <c r="E5" s="75">
        <f>'Ккал 1'!L66</f>
        <v>92.481000000000009</v>
      </c>
      <c r="F5" s="75">
        <f>'Ккал 1'!M66</f>
        <v>121.39699999999999</v>
      </c>
      <c r="G5" s="75"/>
      <c r="H5" s="75">
        <f>'Ккал 1'!O66</f>
        <v>34.642999999999994</v>
      </c>
      <c r="I5" s="75">
        <f>'Ккал 1'!P66</f>
        <v>35.156999999999996</v>
      </c>
      <c r="J5" s="75">
        <f>'Ккал 1'!Q66</f>
        <v>46.016999999999996</v>
      </c>
      <c r="K5" s="75"/>
      <c r="L5" s="75">
        <f>'Ккал 1'!S66</f>
        <v>93.576000000000008</v>
      </c>
      <c r="M5" s="75">
        <f>'Ккал 1'!T66</f>
        <v>109.11099999999999</v>
      </c>
      <c r="N5" s="75">
        <f>'Ккал 1'!U66</f>
        <v>123.934</v>
      </c>
      <c r="O5" s="75"/>
      <c r="P5" s="126">
        <f>'Ккал 1'!W66</f>
        <v>669.56999999999994</v>
      </c>
      <c r="Q5" s="126">
        <f>'Ккал 1'!X66</f>
        <v>744.13</v>
      </c>
      <c r="R5" s="126">
        <f>'Ккал 1'!Y66</f>
        <v>893.63</v>
      </c>
    </row>
    <row r="6" spans="2:19" ht="18.75" x14ac:dyDescent="0.25">
      <c r="B6" s="266"/>
      <c r="C6" s="2" t="s">
        <v>52</v>
      </c>
      <c r="D6" s="75">
        <f>'Ккал 1'!K83</f>
        <v>48.903000000000006</v>
      </c>
      <c r="E6" s="75">
        <f>'Ккал 1'!L83</f>
        <v>50.825000000000003</v>
      </c>
      <c r="F6" s="75">
        <f>'Ккал 1'!M83</f>
        <v>51.150000000000006</v>
      </c>
      <c r="G6" s="75"/>
      <c r="H6" s="75">
        <f>'Ккал 1'!O83</f>
        <v>42.012000000000008</v>
      </c>
      <c r="I6" s="75">
        <f>'Ккал 1'!P83</f>
        <v>47.682000000000009</v>
      </c>
      <c r="J6" s="75">
        <f>'Ккал 1'!Q83</f>
        <v>47.732000000000006</v>
      </c>
      <c r="K6" s="75"/>
      <c r="L6" s="75">
        <f>'Ккал 1'!S83</f>
        <v>50.206999999999994</v>
      </c>
      <c r="M6" s="75">
        <f>'Ккал 1'!T83</f>
        <v>61.250999999999991</v>
      </c>
      <c r="N6" s="75">
        <f>'Ккал 1'!U83</f>
        <v>63.255999999999993</v>
      </c>
      <c r="O6" s="75"/>
      <c r="P6" s="126">
        <f>'Ккал 1'!W83</f>
        <v>606.84999999999991</v>
      </c>
      <c r="Q6" s="126">
        <f>'Ккал 1'!X83</f>
        <v>709.33999999999992</v>
      </c>
      <c r="R6" s="126">
        <f>'Ккал 1'!Y83</f>
        <v>718.83999999999992</v>
      </c>
    </row>
    <row r="7" spans="2:19" ht="18.75" x14ac:dyDescent="0.25">
      <c r="B7" s="267"/>
      <c r="C7" s="295" t="s">
        <v>53</v>
      </c>
      <c r="D7" s="75">
        <f>'Ккал 1'!K116</f>
        <v>43.032299999999992</v>
      </c>
      <c r="E7" s="75">
        <f>'Ккал 1'!L116</f>
        <v>61.555299999999995</v>
      </c>
      <c r="F7" s="75">
        <f>'Ккал 1'!M116</f>
        <v>74.929299999999984</v>
      </c>
      <c r="G7" s="75"/>
      <c r="H7" s="75">
        <f>'Ккал 1'!O116</f>
        <v>25.239299999999997</v>
      </c>
      <c r="I7" s="75">
        <f>'Ккал 1'!P116</f>
        <v>33.694300000000013</v>
      </c>
      <c r="J7" s="75">
        <f>'Ккал 1'!Q116</f>
        <v>39.743300000000005</v>
      </c>
      <c r="K7" s="75"/>
      <c r="L7" s="75">
        <f>'Ккал 1'!S116</f>
        <v>99.624799999999979</v>
      </c>
      <c r="M7" s="75">
        <f>'Ккал 1'!T116</f>
        <v>126.6968</v>
      </c>
      <c r="N7" s="75">
        <f>'Ккал 1'!U116</f>
        <v>134.2578</v>
      </c>
      <c r="O7" s="75"/>
      <c r="P7" s="126">
        <f>'Ккал 1'!W116</f>
        <v>668.82300000000021</v>
      </c>
      <c r="Q7" s="126">
        <f>'Ккал 1'!X116</f>
        <v>865.93300000000011</v>
      </c>
      <c r="R7" s="126">
        <f>'Ккал 1'!Y116</f>
        <v>939.2230000000003</v>
      </c>
    </row>
    <row r="8" spans="2:19" ht="18.75" x14ac:dyDescent="0.25">
      <c r="B8" s="265" t="s">
        <v>54</v>
      </c>
      <c r="C8" s="295" t="s">
        <v>49</v>
      </c>
      <c r="D8" s="117">
        <f>'Ккал 1'!K135</f>
        <v>59.581999999999987</v>
      </c>
      <c r="E8" s="117">
        <f>'Ккал 1'!L135</f>
        <v>60.556999999999988</v>
      </c>
      <c r="F8" s="117">
        <f>'Ккал 1'!M135</f>
        <v>105.47700000000002</v>
      </c>
      <c r="G8" s="117"/>
      <c r="H8" s="117">
        <f>'Ккал 1'!O135</f>
        <v>28.575000000000003</v>
      </c>
      <c r="I8" s="117">
        <f>'Ккал 1'!P135</f>
        <v>28.725000000000005</v>
      </c>
      <c r="J8" s="117">
        <f>'Ккал 1'!Q135</f>
        <v>37.839999999999996</v>
      </c>
      <c r="K8" s="117"/>
      <c r="L8" s="117">
        <f>'Ккал 1'!S135</f>
        <v>80.564000000000007</v>
      </c>
      <c r="M8" s="117">
        <f>'Ккал 1'!T135</f>
        <v>86.579000000000008</v>
      </c>
      <c r="N8" s="117">
        <f>'Ккал 1'!U135</f>
        <v>116.37599999999998</v>
      </c>
      <c r="O8" s="112"/>
      <c r="P8" s="127">
        <f>'Ккал 1'!W135</f>
        <v>643.20000000000005</v>
      </c>
      <c r="Q8" s="127">
        <f>'Ккал 1'!X135</f>
        <v>722.68</v>
      </c>
      <c r="R8" s="127">
        <f>'Ккал 1'!Y135</f>
        <v>907.28</v>
      </c>
    </row>
    <row r="9" spans="2:19" ht="18.75" x14ac:dyDescent="0.3">
      <c r="B9" s="266"/>
      <c r="C9" s="295" t="s">
        <v>50</v>
      </c>
      <c r="D9" s="118">
        <f>'Ккал 1'!K160</f>
        <v>24.531000000000009</v>
      </c>
      <c r="E9" s="118">
        <f>'Ккал 1'!L160</f>
        <v>25.826000000000008</v>
      </c>
      <c r="F9" s="118">
        <f>'Ккал 1'!M160</f>
        <v>33.242999999999995</v>
      </c>
      <c r="G9" s="118"/>
      <c r="H9" s="118">
        <f>'Ккал 1'!O160</f>
        <v>28.396999999999998</v>
      </c>
      <c r="I9" s="118">
        <f>'Ккал 1'!P160</f>
        <v>29.558</v>
      </c>
      <c r="J9" s="118">
        <f>'Ккал 1'!Q160</f>
        <v>38.263999999999996</v>
      </c>
      <c r="K9" s="118"/>
      <c r="L9" s="118">
        <f>'Ккал 1'!S160</f>
        <v>63.522000000000006</v>
      </c>
      <c r="M9" s="118">
        <f>'Ккал 1'!T160</f>
        <v>71.429000000000002</v>
      </c>
      <c r="N9" s="118">
        <f>'Ккал 1'!U160</f>
        <v>78.033999999999992</v>
      </c>
      <c r="O9" s="113"/>
      <c r="P9" s="122">
        <f>'Ккал 1'!W160</f>
        <v>592.35</v>
      </c>
      <c r="Q9" s="122">
        <f>'Ккал 1'!X160</f>
        <v>635.64800000000002</v>
      </c>
      <c r="R9" s="122">
        <f>'Ккал 1'!Y160</f>
        <v>787.6099999999999</v>
      </c>
      <c r="S9" s="132"/>
    </row>
    <row r="10" spans="2:19" ht="18.75" x14ac:dyDescent="0.25">
      <c r="B10" s="266"/>
      <c r="C10" s="295" t="s">
        <v>51</v>
      </c>
      <c r="D10" s="117">
        <f>'Ккал 1'!K184</f>
        <v>34.032999999999987</v>
      </c>
      <c r="E10" s="117">
        <f>'Ккал 1'!L184</f>
        <v>49.841999999999992</v>
      </c>
      <c r="F10" s="117">
        <f>'Ккал 1'!M184</f>
        <v>63.342999999999989</v>
      </c>
      <c r="G10" s="117"/>
      <c r="H10" s="117">
        <f>'Ккал 1'!O184</f>
        <v>19.370999999999999</v>
      </c>
      <c r="I10" s="117">
        <f>'Ккал 1'!P184</f>
        <v>25.684999999999999</v>
      </c>
      <c r="J10" s="117">
        <f>'Ккал 1'!Q184</f>
        <v>30.718999999999994</v>
      </c>
      <c r="K10" s="117"/>
      <c r="L10" s="117">
        <f>'Ккал 1'!S184</f>
        <v>88.673999999999992</v>
      </c>
      <c r="M10" s="117">
        <f>'Ккал 1'!T184</f>
        <v>110.935</v>
      </c>
      <c r="N10" s="117">
        <f>'Ккал 1'!U184</f>
        <v>122.38499999999999</v>
      </c>
      <c r="O10" s="117"/>
      <c r="P10" s="127">
        <f>'Ккал 1'!W184</f>
        <v>541.10000000000014</v>
      </c>
      <c r="Q10" s="127">
        <f>'Ккал 1'!X184</f>
        <v>689.64999999999986</v>
      </c>
      <c r="R10" s="127">
        <f>'Ккал 1'!Y184</f>
        <v>777.74999999999989</v>
      </c>
    </row>
    <row r="11" spans="2:19" ht="18.75" x14ac:dyDescent="0.25">
      <c r="B11" s="266"/>
      <c r="C11" s="295" t="s">
        <v>52</v>
      </c>
      <c r="D11" s="117">
        <f>'Ккал 1'!K200</f>
        <v>17.970600000000001</v>
      </c>
      <c r="E11" s="117">
        <f>'Ккал 1'!L200</f>
        <v>19.3432</v>
      </c>
      <c r="F11" s="117">
        <f>'Ккал 1'!M200</f>
        <v>22.0442</v>
      </c>
      <c r="G11" s="117"/>
      <c r="H11" s="117">
        <f>'Ккал 1'!O200</f>
        <v>29.013999999999996</v>
      </c>
      <c r="I11" s="117">
        <f>'Ккал 1'!P200</f>
        <v>31.166</v>
      </c>
      <c r="J11" s="117">
        <f>'Ккал 1'!Q200</f>
        <v>32.378999999999998</v>
      </c>
      <c r="K11" s="117"/>
      <c r="L11" s="117">
        <f>'Ккал 1'!S200</f>
        <v>46.334000000000003</v>
      </c>
      <c r="M11" s="117">
        <f>'Ккал 1'!T200</f>
        <v>55.355000000000004</v>
      </c>
      <c r="N11" s="117">
        <f>'Ккал 1'!U200</f>
        <v>60.110999999999997</v>
      </c>
      <c r="O11" s="117"/>
      <c r="P11" s="126">
        <f>'Ккал 1'!W200</f>
        <v>521.31999999999994</v>
      </c>
      <c r="Q11" s="126">
        <f>'Ккал 1'!X200</f>
        <v>581.81999999999994</v>
      </c>
      <c r="R11" s="126">
        <f>'Ккал 1'!Y200</f>
        <v>621.6</v>
      </c>
    </row>
    <row r="12" spans="2:19" ht="18.75" x14ac:dyDescent="0.25">
      <c r="B12" s="267"/>
      <c r="C12" s="295" t="s">
        <v>53</v>
      </c>
      <c r="D12" s="117">
        <f>'Ккал 1'!K224</f>
        <v>53.013999999999989</v>
      </c>
      <c r="E12" s="117">
        <f>'Ккал 1'!L224</f>
        <v>69.266999999999996</v>
      </c>
      <c r="F12" s="117">
        <f>'Ккал 1'!M224</f>
        <v>83.683999999999983</v>
      </c>
      <c r="G12" s="117"/>
      <c r="H12" s="117">
        <f>'Ккал 1'!O224</f>
        <v>20.072999999999997</v>
      </c>
      <c r="I12" s="117">
        <f>'Ккал 1'!P224</f>
        <v>26.426000000000002</v>
      </c>
      <c r="J12" s="117">
        <f>'Ккал 1'!Q224</f>
        <v>31.582999999999995</v>
      </c>
      <c r="K12" s="117"/>
      <c r="L12" s="117">
        <f>'Ккал 1'!S224</f>
        <v>84.814999999999998</v>
      </c>
      <c r="M12" s="117">
        <f>'Ккал 1'!T224</f>
        <v>107.61799999999999</v>
      </c>
      <c r="N12" s="117">
        <f>'Ккал 1'!U224</f>
        <v>122.02599999999998</v>
      </c>
      <c r="O12" s="117"/>
      <c r="P12" s="127">
        <f>'Ккал 1'!W224</f>
        <v>610.44000000000005</v>
      </c>
      <c r="Q12" s="127">
        <f>'Ккал 1'!X224</f>
        <v>763.21</v>
      </c>
      <c r="R12" s="127">
        <f>'Ккал 1'!Y224</f>
        <v>868.57</v>
      </c>
    </row>
    <row r="13" spans="2:19" ht="18.75" x14ac:dyDescent="0.25">
      <c r="B13" s="265" t="s">
        <v>55</v>
      </c>
      <c r="C13" s="295" t="s">
        <v>49</v>
      </c>
      <c r="D13" s="117">
        <f>'Ккал 1'!K246</f>
        <v>65.499300000000005</v>
      </c>
      <c r="E13" s="117">
        <f>'Ккал 1'!L246</f>
        <v>96.539299999999997</v>
      </c>
      <c r="F13" s="117">
        <f>'Ккал 1'!M246</f>
        <v>124.3973</v>
      </c>
      <c r="G13" s="117"/>
      <c r="H13" s="117">
        <f>'Ккал 1'!O246</f>
        <v>22.381299999999996</v>
      </c>
      <c r="I13" s="117">
        <f>'Ккал 1'!P246</f>
        <v>32.067300000000003</v>
      </c>
      <c r="J13" s="117">
        <f>'Ккал 1'!Q246</f>
        <v>40.696300000000001</v>
      </c>
      <c r="K13" s="117"/>
      <c r="L13" s="117">
        <f>'Ккал 1'!S246</f>
        <v>82.321799999999982</v>
      </c>
      <c r="M13" s="117">
        <f>'Ккал 1'!T246</f>
        <v>104.0778</v>
      </c>
      <c r="N13" s="117">
        <f>'Ккал 1'!U246</f>
        <v>115.19579999999999</v>
      </c>
      <c r="O13" s="117"/>
      <c r="P13" s="126">
        <f>'Ккал 1'!W246</f>
        <v>538.63300000000004</v>
      </c>
      <c r="Q13" s="126">
        <f>'Ккал 1'!X246</f>
        <v>712.42300000000023</v>
      </c>
      <c r="R13" s="126">
        <f>'Ккал 1'!Y246</f>
        <v>823.37300000000027</v>
      </c>
    </row>
    <row r="14" spans="2:19" ht="18.75" x14ac:dyDescent="0.25">
      <c r="B14" s="266"/>
      <c r="C14" s="295" t="s">
        <v>50</v>
      </c>
      <c r="D14" s="117">
        <f>'Ккал 1'!K264</f>
        <v>25.425000000000008</v>
      </c>
      <c r="E14" s="117">
        <f>'Ккал 1'!L264</f>
        <v>27.077000000000005</v>
      </c>
      <c r="F14" s="117">
        <f>'Ккал 1'!M264</f>
        <v>34.494</v>
      </c>
      <c r="G14" s="117"/>
      <c r="H14" s="117">
        <f>'Ккал 1'!O264</f>
        <v>32.351999999999997</v>
      </c>
      <c r="I14" s="117">
        <f>'Ккал 1'!P264</f>
        <v>36.841000000000001</v>
      </c>
      <c r="J14" s="117">
        <f>'Ккал 1'!Q264</f>
        <v>44.548000000000002</v>
      </c>
      <c r="K14" s="117"/>
      <c r="L14" s="117">
        <f>'Ккал 1'!S264</f>
        <v>58.978999999999999</v>
      </c>
      <c r="M14" s="117">
        <f>'Ккал 1'!T264</f>
        <v>67.373999999999995</v>
      </c>
      <c r="N14" s="117">
        <f>'Ккал 1'!U264</f>
        <v>73.979000000000013</v>
      </c>
      <c r="O14" s="117"/>
      <c r="P14" s="126">
        <f>'Ккал 1'!W264</f>
        <v>619.45999999999992</v>
      </c>
      <c r="Q14" s="126">
        <f>'Ккал 1'!X264</f>
        <v>698.93999999999994</v>
      </c>
      <c r="R14" s="126">
        <f>'Ккал 1'!Y264</f>
        <v>823.23999999999978</v>
      </c>
    </row>
    <row r="15" spans="2:19" ht="18.75" x14ac:dyDescent="0.25">
      <c r="B15" s="266"/>
      <c r="C15" s="295" t="s">
        <v>51</v>
      </c>
      <c r="D15" s="117">
        <f>'Ккал 1'!K287</f>
        <v>35.184999999999988</v>
      </c>
      <c r="E15" s="117">
        <f>'Ккал 1'!L287</f>
        <v>51.22699999999999</v>
      </c>
      <c r="F15" s="117">
        <f>'Ккал 1'!M287</f>
        <v>64.600999999999985</v>
      </c>
      <c r="G15" s="117"/>
      <c r="H15" s="117">
        <f>'Ккал 1'!O287</f>
        <v>22.267999999999997</v>
      </c>
      <c r="I15" s="117">
        <f>'Ккал 1'!P287</f>
        <v>29.766000000000002</v>
      </c>
      <c r="J15" s="117">
        <f>'Ккал 1'!Q287</f>
        <v>35.815000000000005</v>
      </c>
      <c r="K15" s="117"/>
      <c r="L15" s="117">
        <f>'Ккал 1'!S287</f>
        <v>76.574999999999989</v>
      </c>
      <c r="M15" s="117">
        <f>'Ккал 1'!T287</f>
        <v>97.304000000000002</v>
      </c>
      <c r="N15" s="117">
        <f>'Ккал 1'!U287</f>
        <v>104.86500000000001</v>
      </c>
      <c r="O15" s="117"/>
      <c r="P15" s="126">
        <f>'Ккал 1'!W287</f>
        <v>533.97</v>
      </c>
      <c r="Q15" s="126">
        <f>'Ккал 1'!X287</f>
        <v>688.53</v>
      </c>
      <c r="R15" s="126">
        <f>'Ккал 1'!Y287</f>
        <v>770.81000000000006</v>
      </c>
    </row>
    <row r="16" spans="2:19" ht="18.75" x14ac:dyDescent="0.25">
      <c r="B16" s="266"/>
      <c r="C16" s="295" t="s">
        <v>52</v>
      </c>
      <c r="D16" s="117">
        <f>'Ккал 1'!K303</f>
        <v>17.527000000000001</v>
      </c>
      <c r="E16" s="117">
        <f>'Ккал 1'!L303</f>
        <v>19.112000000000002</v>
      </c>
      <c r="F16" s="117">
        <f>'Ккал 1'!M303</f>
        <v>21.813000000000002</v>
      </c>
      <c r="G16" s="117"/>
      <c r="H16" s="117">
        <f>'Ккал 1'!O303</f>
        <v>31.807999999999996</v>
      </c>
      <c r="I16" s="117">
        <f>'Ккал 1'!P303</f>
        <v>32.957000000000001</v>
      </c>
      <c r="J16" s="117">
        <f>'Ккал 1'!Q303</f>
        <v>34.169999999999995</v>
      </c>
      <c r="K16" s="117"/>
      <c r="L16" s="117">
        <f>'Ккал 1'!S303</f>
        <v>57.358999999999995</v>
      </c>
      <c r="M16" s="117">
        <f>'Ккал 1'!T303</f>
        <v>67.95</v>
      </c>
      <c r="N16" s="117">
        <f>'Ккал 1'!U303</f>
        <v>72.706000000000003</v>
      </c>
      <c r="O16" s="117"/>
      <c r="P16" s="126">
        <f>'Ккал 1'!W303</f>
        <v>577.23</v>
      </c>
      <c r="Q16" s="126">
        <f>'Ккал 1'!X303</f>
        <v>634.72</v>
      </c>
      <c r="R16" s="126">
        <f>'Ккал 1'!Y303</f>
        <v>674.5</v>
      </c>
    </row>
    <row r="17" spans="2:19" ht="18.75" x14ac:dyDescent="0.25">
      <c r="B17" s="267"/>
      <c r="C17" s="295" t="s">
        <v>53</v>
      </c>
      <c r="D17" s="117">
        <f>'Ккал 1'!K319</f>
        <v>34.319999999999993</v>
      </c>
      <c r="E17" s="117">
        <f>'Ккал 1'!L319</f>
        <v>50.506999999999991</v>
      </c>
      <c r="F17" s="117">
        <f>'Ккал 1'!M319</f>
        <v>65.343999999999994</v>
      </c>
      <c r="G17" s="117"/>
      <c r="H17" s="117">
        <f>'Ккал 1'!O319</f>
        <v>20.337000000000003</v>
      </c>
      <c r="I17" s="117">
        <f>'Ккал 1'!P319</f>
        <v>28.486000000000004</v>
      </c>
      <c r="J17" s="117">
        <f>'Ккал 1'!Q319</f>
        <v>52.382999999999996</v>
      </c>
      <c r="K17" s="117"/>
      <c r="L17" s="117">
        <f>'Ккал 1'!S319</f>
        <v>76.703999999999994</v>
      </c>
      <c r="M17" s="117">
        <f>'Ккал 1'!T319</f>
        <v>99.125</v>
      </c>
      <c r="N17" s="117">
        <f>'Ккал 1'!U319</f>
        <v>113.363</v>
      </c>
      <c r="O17" s="131"/>
      <c r="P17" s="126">
        <f>'Ккал 1'!W319</f>
        <v>497.95000000000005</v>
      </c>
      <c r="Q17" s="126">
        <f>'Ккал 1'!X319</f>
        <v>664.14</v>
      </c>
      <c r="R17" s="126">
        <f>'Ккал 1'!Y319</f>
        <v>935.49</v>
      </c>
    </row>
    <row r="18" spans="2:19" ht="18.75" x14ac:dyDescent="0.3">
      <c r="B18" s="265" t="s">
        <v>56</v>
      </c>
      <c r="C18" s="295" t="s">
        <v>49</v>
      </c>
      <c r="D18" s="122">
        <f>'Ккал 1'!K339</f>
        <v>59.661999999999985</v>
      </c>
      <c r="E18" s="122">
        <f>'Ккал 1'!L339</f>
        <v>60.636999999999986</v>
      </c>
      <c r="F18" s="122">
        <f>'Ккал 1'!M339</f>
        <v>105.55700000000002</v>
      </c>
      <c r="G18" s="122"/>
      <c r="H18" s="122">
        <f>'Ккал 1'!O339</f>
        <v>28.575000000000003</v>
      </c>
      <c r="I18" s="122">
        <f>'Ккал 1'!P339</f>
        <v>28.725000000000005</v>
      </c>
      <c r="J18" s="122">
        <f>'Ккал 1'!Q339</f>
        <v>37.839999999999996</v>
      </c>
      <c r="K18" s="122"/>
      <c r="L18" s="122">
        <f>'Ккал 1'!S339</f>
        <v>88.594000000000008</v>
      </c>
      <c r="M18" s="122">
        <f>'Ккал 1'!T339</f>
        <v>94.609000000000009</v>
      </c>
      <c r="N18" s="122">
        <f>'Ккал 1'!U339</f>
        <v>124.40599999999998</v>
      </c>
      <c r="O18" s="122"/>
      <c r="P18" s="122">
        <f>'Ккал 1'!W339</f>
        <v>593.5</v>
      </c>
      <c r="Q18" s="122">
        <f>'Ккал 1'!X339</f>
        <v>622</v>
      </c>
      <c r="R18" s="122">
        <f>'Ккал 1'!Y339</f>
        <v>806.6</v>
      </c>
      <c r="S18" s="132"/>
    </row>
    <row r="19" spans="2:19" ht="18.75" x14ac:dyDescent="0.3">
      <c r="B19" s="266"/>
      <c r="C19" s="295" t="s">
        <v>50</v>
      </c>
      <c r="D19" s="122">
        <f>'Ккал 1'!K365</f>
        <v>35.474599999999988</v>
      </c>
      <c r="E19" s="122">
        <f>'Ккал 1'!L365</f>
        <v>51.68119999999999</v>
      </c>
      <c r="F19" s="122">
        <f>'Ккал 1'!M365</f>
        <v>65.18219999999998</v>
      </c>
      <c r="G19" s="122"/>
      <c r="H19" s="122">
        <f>'Ккал 1'!O365</f>
        <v>22.573999999999995</v>
      </c>
      <c r="I19" s="122">
        <f>'Ккал 1'!P365</f>
        <v>30.89</v>
      </c>
      <c r="J19" s="122">
        <f>'Ккал 1'!Q365</f>
        <v>35.923999999999992</v>
      </c>
      <c r="K19" s="122"/>
      <c r="L19" s="122">
        <f>'Ккал 1'!S365</f>
        <v>91.573999999999998</v>
      </c>
      <c r="M19" s="122">
        <f>'Ккал 1'!T365</f>
        <v>116.84100000000001</v>
      </c>
      <c r="N19" s="122">
        <f>'Ккал 1'!U365</f>
        <v>128.291</v>
      </c>
      <c r="O19" s="122"/>
      <c r="P19" s="128">
        <f>'Ккал 1'!W365</f>
        <v>595.30999999999995</v>
      </c>
      <c r="Q19" s="128">
        <f>'Ккал 1'!X365</f>
        <v>775.86</v>
      </c>
      <c r="R19" s="128">
        <f>'Ккал 1'!Y365</f>
        <v>863.96</v>
      </c>
    </row>
    <row r="20" spans="2:19" ht="18.75" x14ac:dyDescent="0.3">
      <c r="B20" s="266"/>
      <c r="C20" s="2" t="s">
        <v>51</v>
      </c>
      <c r="D20" s="122">
        <f>'Ккал 1'!K384</f>
        <v>24.071000000000009</v>
      </c>
      <c r="E20" s="122">
        <f>'Ккал 1'!L384</f>
        <v>25.366000000000007</v>
      </c>
      <c r="F20" s="122">
        <f>'Ккал 1'!M384</f>
        <v>32.782999999999994</v>
      </c>
      <c r="G20" s="122"/>
      <c r="H20" s="122">
        <f>'Ккал 1'!O384</f>
        <v>28.396999999999998</v>
      </c>
      <c r="I20" s="122">
        <f>'Ккал 1'!P384</f>
        <v>29.558</v>
      </c>
      <c r="J20" s="122">
        <f>'Ккал 1'!Q384</f>
        <v>38.263999999999996</v>
      </c>
      <c r="K20" s="122"/>
      <c r="L20" s="122">
        <f>'Ккал 1'!S384</f>
        <v>51.097999999999999</v>
      </c>
      <c r="M20" s="122">
        <f>'Ккал 1'!T384</f>
        <v>59.004999999999995</v>
      </c>
      <c r="N20" s="122">
        <f>'Ккал 1'!U384</f>
        <v>65.609999999999985</v>
      </c>
      <c r="O20" s="122"/>
      <c r="P20" s="128">
        <f>'Ккал 1'!W384</f>
        <v>542.87</v>
      </c>
      <c r="Q20" s="128">
        <f>'Ккал 1'!X384</f>
        <v>586.16800000000001</v>
      </c>
      <c r="R20" s="128">
        <f>'Ккал 1'!Y384</f>
        <v>738.13</v>
      </c>
    </row>
    <row r="21" spans="2:19" ht="18.75" x14ac:dyDescent="0.3">
      <c r="B21" s="266"/>
      <c r="C21" s="2" t="s">
        <v>52</v>
      </c>
      <c r="D21" s="122">
        <f>'Ккал 1'!K402</f>
        <v>47.664000000000009</v>
      </c>
      <c r="E21" s="122">
        <f>'Ккал 1'!L402</f>
        <v>49.519000000000005</v>
      </c>
      <c r="F21" s="122">
        <f>'Ккал 1'!M402</f>
        <v>49.844000000000008</v>
      </c>
      <c r="G21" s="122"/>
      <c r="H21" s="122">
        <f>'Ккал 1'!O402</f>
        <v>40.835999999999999</v>
      </c>
      <c r="I21" s="122">
        <f>'Ккал 1'!P402</f>
        <v>43.166000000000004</v>
      </c>
      <c r="J21" s="122">
        <f>'Ккал 1'!Q402</f>
        <v>43.216000000000001</v>
      </c>
      <c r="K21" s="122"/>
      <c r="L21" s="122">
        <f>'Ккал 1'!S402</f>
        <v>63.543999999999997</v>
      </c>
      <c r="M21" s="122">
        <f>'Ккал 1'!T402</f>
        <v>76.783999999999992</v>
      </c>
      <c r="N21" s="122">
        <f>'Ккал 1'!U402</f>
        <v>78.788999999999987</v>
      </c>
      <c r="O21" s="122"/>
      <c r="P21" s="128">
        <f>'Ккал 1'!W402</f>
        <v>625.16</v>
      </c>
      <c r="Q21" s="128">
        <f>'Ккал 1'!X402</f>
        <v>702.85</v>
      </c>
      <c r="R21" s="128">
        <f>'Ккал 1'!Y402</f>
        <v>712.35</v>
      </c>
    </row>
    <row r="22" spans="2:19" ht="18.75" x14ac:dyDescent="0.3">
      <c r="B22" s="267"/>
      <c r="C22" s="2" t="s">
        <v>53</v>
      </c>
      <c r="D22" s="122">
        <f>'Ккал 1'!K421</f>
        <v>49.743000000000002</v>
      </c>
      <c r="E22" s="122">
        <f>'Ккал 1'!L421</f>
        <v>65.785000000000011</v>
      </c>
      <c r="F22" s="122">
        <f>'Ккал 1'!M421</f>
        <v>80.046999999999997</v>
      </c>
      <c r="G22" s="122"/>
      <c r="H22" s="122">
        <f>'Ккал 1'!O421</f>
        <v>18.486000000000001</v>
      </c>
      <c r="I22" s="122">
        <f>'Ккал 1'!P421</f>
        <v>25.984000000000002</v>
      </c>
      <c r="J22" s="122">
        <f>'Ккал 1'!Q421</f>
        <v>32.152999999999999</v>
      </c>
      <c r="K22" s="122"/>
      <c r="L22" s="122">
        <f>'Ккал 1'!S421</f>
        <v>59.222999999999999</v>
      </c>
      <c r="M22" s="122">
        <f>'Ккал 1'!T421</f>
        <v>79.951999999999998</v>
      </c>
      <c r="N22" s="122">
        <f>'Ккал 1'!U421</f>
        <v>92.937000000000012</v>
      </c>
      <c r="O22" s="122"/>
      <c r="P22" s="128">
        <f>'Ккал 1'!W421</f>
        <v>484.0100000000001</v>
      </c>
      <c r="Q22" s="128">
        <f>'Ккал 1'!X421</f>
        <v>638.56999999999994</v>
      </c>
      <c r="R22" s="128">
        <f>'Ккал 1'!Y421</f>
        <v>747.17</v>
      </c>
    </row>
    <row r="23" spans="2:19" ht="15.75" x14ac:dyDescent="0.25">
      <c r="C23" s="161"/>
      <c r="P23" s="162"/>
      <c r="Q23" s="162"/>
      <c r="R23" s="162"/>
    </row>
  </sheetData>
  <mergeCells count="7">
    <mergeCell ref="B18:B22"/>
    <mergeCell ref="H1:J1"/>
    <mergeCell ref="P1:R1"/>
    <mergeCell ref="D1:F1"/>
    <mergeCell ref="B3:B7"/>
    <mergeCell ref="B8:B12"/>
    <mergeCell ref="B13:B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цена </vt:lpstr>
      <vt:lpstr>Ккал 1</vt:lpstr>
      <vt:lpstr>Ккал таб.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312 Туткабаева Б</cp:lastModifiedBy>
  <cp:lastPrinted>2024-08-13T15:19:48Z</cp:lastPrinted>
  <dcterms:created xsi:type="dcterms:W3CDTF">2015-06-05T18:19:34Z</dcterms:created>
  <dcterms:modified xsi:type="dcterms:W3CDTF">2024-08-23T04:27:37Z</dcterms:modified>
</cp:coreProperties>
</file>